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Resul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<sst xmlns="http://schemas.openxmlformats.org/spreadsheetml/2006/main" count="27" uniqueCount="27">
  <si>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Maturity</t>
  </si>
  <si>
    <t>Mean</t>
  </si>
  <si>
    <t>Median</t>
  </si>
  <si>
    <t>Mode</t>
  </si>
  <si>
    <t>Range</t>
  </si>
  <si>
    <t>Frequency</t>
  </si>
  <si>
    <t>Relative Freq.</t>
  </si>
  <si>
    <t>Variance</t>
  </si>
  <si>
    <t>Std. Dev.</t>
  </si>
  <si>
    <t>Sqr. Root</t>
  </si>
  <si>
    <t>Q.A</t>
  </si>
  <si>
    <t>Just copy / paste several times the data in the chart</t>
  </si>
  <si>
    <t>Q. B</t>
  </si>
  <si>
    <t>Q.C</t>
  </si>
  <si>
    <t>Construct the frequency chart. In the excel i have use a formula, but counting also works</t>
  </si>
  <si>
    <t>Relative frequencies are also in a formula. Note that they are just % over total frequencies</t>
  </si>
  <si>
    <t>Q.D</t>
  </si>
  <si>
    <t>Then draw with insert/chart….and chose your preferences</t>
  </si>
  <si>
    <t>Remember variance=var(A2:A41); st.dev=stdev(A2:A41)</t>
  </si>
  <si>
    <t>Remember mean=average(A2:A41); median=median(A2:A41); model=mode(A2:A41)</t>
  </si>
  <si>
    <t>[30-39]</t>
  </si>
  <si>
    <t>[40-49]</t>
  </si>
  <si>
    <t>[50-59]</t>
  </si>
  <si>
    <t>[60-69]</t>
  </si>
  <si>
    <t>[70-79]</t>
  </si>
  <si>
    <t>[80-89]</t>
  </si>
  <si>
    <t>[90-99]</t>
  </si>
</sst>
</file>

<file path=xl/styles.xml><?xml version="1.0" encoding="utf-8"?>
<styleSheet xmlns="http://schemas.openxmlformats.org/spreadsheetml/2006/main">
  <numFmts count="1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00000"/>
    <numFmt numFmtId="172" formatCode="0.0"/>
  </numFmts>
  <fonts count="6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  <font>
      <sz val="9.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2" fontId="0" fillId="0" borderId="6" xfId="0" applyNumberFormat="1" applyBorder="1" applyAlignment="1">
      <alignment/>
    </xf>
    <xf numFmtId="2" fontId="0" fillId="0" borderId="4" xfId="0" applyNumberFormat="1" applyBorder="1" applyAlignment="1">
      <alignment/>
    </xf>
    <xf numFmtId="0" fontId="3" fillId="0" borderId="10" xfId="0" applyFont="1" applyBorder="1" applyAlignment="1">
      <alignment/>
    </xf>
    <xf numFmtId="2" fontId="3" fillId="0" borderId="2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0" xfId="0" applyFont="1" applyAlignment="1">
      <alignment/>
    </xf>
    <xf numFmtId="2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Graph No. 1: Absolute frequencies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2"/>
          <c:w val="0.92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tx>
            <c:v>freq.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Result!$C$2:$C$8</c:f>
              <c:strCache/>
            </c:strRef>
          </c:cat>
          <c:val>
            <c:numRef>
              <c:f>Result!$D$2:$D$8</c:f>
              <c:numCache/>
            </c:numRef>
          </c:val>
        </c:ser>
        <c:axId val="38235642"/>
        <c:axId val="8576459"/>
      </c:barChart>
      <c:catAx>
        <c:axId val="38235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76459"/>
        <c:crosses val="autoZero"/>
        <c:auto val="1"/>
        <c:lblOffset val="100"/>
        <c:noMultiLvlLbl val="0"/>
      </c:catAx>
      <c:valAx>
        <c:axId val="85764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2356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Graph No. 2: Relative Frequency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2"/>
          <c:y val="0.23825"/>
          <c:w val="0.37375"/>
          <c:h val="0.72925"/>
        </c:manualLayout>
      </c:layout>
      <c:pieChart>
        <c:varyColors val="1"/>
        <c:ser>
          <c:idx val="0"/>
          <c:order val="0"/>
          <c:tx>
            <c:strRef>
              <c:f>Result!$E$1</c:f>
              <c:strCache>
                <c:ptCount val="1"/>
                <c:pt idx="0">
                  <c:v>Relative Freq.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Result!$C$2:$C$8</c:f>
              <c:strCache/>
            </c:strRef>
          </c:cat>
          <c:val>
            <c:numRef>
              <c:f>Result!$E$2:$E$8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7"/>
          <c:y val="0.26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6</xdr:row>
      <xdr:rowOff>123825</xdr:rowOff>
    </xdr:from>
    <xdr:to>
      <xdr:col>12</xdr:col>
      <xdr:colOff>390525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4924425" y="1257300"/>
        <a:ext cx="46672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361950</xdr:colOff>
      <xdr:row>22</xdr:row>
      <xdr:rowOff>123825</xdr:rowOff>
    </xdr:from>
    <xdr:to>
      <xdr:col>12</xdr:col>
      <xdr:colOff>457200</xdr:colOff>
      <xdr:row>37</xdr:row>
      <xdr:rowOff>133350</xdr:rowOff>
    </xdr:to>
    <xdr:graphicFrame>
      <xdr:nvGraphicFramePr>
        <xdr:cNvPr id="2" name="Chart 2"/>
        <xdr:cNvGraphicFramePr/>
      </xdr:nvGraphicFramePr>
      <xdr:xfrm>
        <a:off x="4991100" y="3886200"/>
        <a:ext cx="466725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18</xdr:row>
      <xdr:rowOff>76200</xdr:rowOff>
    </xdr:from>
    <xdr:to>
      <xdr:col>5</xdr:col>
      <xdr:colOff>419100</xdr:colOff>
      <xdr:row>22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3990975" y="3171825"/>
          <a:ext cx="295275" cy="704850"/>
        </a:xfrm>
        <a:custGeom>
          <a:pathLst>
            <a:path h="72" w="45">
              <a:moveTo>
                <a:pt x="4" y="0"/>
              </a:moveTo>
              <a:cubicBezTo>
                <a:pt x="24" y="9"/>
                <a:pt x="45" y="19"/>
                <a:pt x="44" y="31"/>
              </a:cubicBezTo>
              <a:cubicBezTo>
                <a:pt x="43" y="43"/>
                <a:pt x="7" y="65"/>
                <a:pt x="0" y="72"/>
              </a:cubicBezTo>
            </a:path>
          </a:pathLst>
        </a:cu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2</xdr:col>
      <xdr:colOff>666750</xdr:colOff>
      <xdr:row>17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2114550" y="2457450"/>
          <a:ext cx="76200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190500</xdr:colOff>
      <xdr:row>15</xdr:row>
      <xdr:rowOff>0</xdr:rowOff>
    </xdr:from>
    <xdr:ext cx="295275" cy="200025"/>
    <xdr:sp>
      <xdr:nvSpPr>
        <xdr:cNvPr id="5" name="TextBox 5"/>
        <xdr:cNvSpPr txBox="1">
          <a:spLocks noChangeArrowheads="1"/>
        </xdr:cNvSpPr>
      </xdr:nvSpPr>
      <xdr:spPr>
        <a:xfrm>
          <a:off x="1714500" y="260032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Q.B</a:t>
          </a:r>
        </a:p>
      </xdr:txBody>
    </xdr:sp>
    <xdr:clientData/>
  </xdr:oneCellAnchor>
  <xdr:twoCellAnchor>
    <xdr:from>
      <xdr:col>2</xdr:col>
      <xdr:colOff>590550</xdr:colOff>
      <xdr:row>17</xdr:row>
      <xdr:rowOff>57150</xdr:rowOff>
    </xdr:from>
    <xdr:to>
      <xdr:col>2</xdr:col>
      <xdr:colOff>657225</xdr:colOff>
      <xdr:row>23</xdr:row>
      <xdr:rowOff>47625</xdr:rowOff>
    </xdr:to>
    <xdr:sp>
      <xdr:nvSpPr>
        <xdr:cNvPr id="6" name="AutoShape 6"/>
        <xdr:cNvSpPr>
          <a:spLocks/>
        </xdr:cNvSpPr>
      </xdr:nvSpPr>
      <xdr:spPr>
        <a:xfrm>
          <a:off x="2114550" y="2990850"/>
          <a:ext cx="66675" cy="990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180975</xdr:colOff>
      <xdr:row>19</xdr:row>
      <xdr:rowOff>85725</xdr:rowOff>
    </xdr:from>
    <xdr:ext cx="295275" cy="200025"/>
    <xdr:sp>
      <xdr:nvSpPr>
        <xdr:cNvPr id="7" name="TextBox 7"/>
        <xdr:cNvSpPr txBox="1">
          <a:spLocks noChangeArrowheads="1"/>
        </xdr:cNvSpPr>
      </xdr:nvSpPr>
      <xdr:spPr>
        <a:xfrm>
          <a:off x="1704975" y="3352800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Q.D</a:t>
          </a:r>
        </a:p>
      </xdr:txBody>
    </xdr:sp>
    <xdr:clientData/>
  </xdr:oneCellAnchor>
  <xdr:twoCellAnchor>
    <xdr:from>
      <xdr:col>1</xdr:col>
      <xdr:colOff>76200</xdr:colOff>
      <xdr:row>1</xdr:row>
      <xdr:rowOff>95250</xdr:rowOff>
    </xdr:from>
    <xdr:to>
      <xdr:col>1</xdr:col>
      <xdr:colOff>152400</xdr:colOff>
      <xdr:row>41</xdr:row>
      <xdr:rowOff>28575</xdr:rowOff>
    </xdr:to>
    <xdr:sp>
      <xdr:nvSpPr>
        <xdr:cNvPr id="8" name="AutoShape 8"/>
        <xdr:cNvSpPr>
          <a:spLocks/>
        </xdr:cNvSpPr>
      </xdr:nvSpPr>
      <xdr:spPr>
        <a:xfrm>
          <a:off x="838200" y="266700"/>
          <a:ext cx="76200" cy="6610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276225</xdr:colOff>
      <xdr:row>20</xdr:row>
      <xdr:rowOff>38100</xdr:rowOff>
    </xdr:from>
    <xdr:ext cx="295275" cy="200025"/>
    <xdr:sp>
      <xdr:nvSpPr>
        <xdr:cNvPr id="9" name="TextBox 9"/>
        <xdr:cNvSpPr txBox="1">
          <a:spLocks noChangeArrowheads="1"/>
        </xdr:cNvSpPr>
      </xdr:nvSpPr>
      <xdr:spPr>
        <a:xfrm>
          <a:off x="1038225" y="3467100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Q.A</a:t>
          </a:r>
        </a:p>
      </xdr:txBody>
    </xdr:sp>
    <xdr:clientData/>
  </xdr:oneCellAnchor>
  <xdr:oneCellAnchor>
    <xdr:from>
      <xdr:col>5</xdr:col>
      <xdr:colOff>304800</xdr:colOff>
      <xdr:row>4</xdr:row>
      <xdr:rowOff>114300</xdr:rowOff>
    </xdr:from>
    <xdr:ext cx="295275" cy="200025"/>
    <xdr:sp>
      <xdr:nvSpPr>
        <xdr:cNvPr id="10" name="TextBox 10"/>
        <xdr:cNvSpPr txBox="1">
          <a:spLocks noChangeArrowheads="1"/>
        </xdr:cNvSpPr>
      </xdr:nvSpPr>
      <xdr:spPr>
        <a:xfrm>
          <a:off x="4171950" y="88582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Q.C</a:t>
          </a:r>
        </a:p>
      </xdr:txBody>
    </xdr:sp>
    <xdr:clientData/>
  </xdr:oneCellAnchor>
  <xdr:twoCellAnchor>
    <xdr:from>
      <xdr:col>5</xdr:col>
      <xdr:colOff>123825</xdr:colOff>
      <xdr:row>1</xdr:row>
      <xdr:rowOff>19050</xdr:rowOff>
    </xdr:from>
    <xdr:to>
      <xdr:col>5</xdr:col>
      <xdr:colOff>219075</xdr:colOff>
      <xdr:row>9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3990975" y="190500"/>
          <a:ext cx="95250" cy="1562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5</xdr:row>
      <xdr:rowOff>114300</xdr:rowOff>
    </xdr:from>
    <xdr:to>
      <xdr:col>6</xdr:col>
      <xdr:colOff>295275</xdr:colOff>
      <xdr:row>14</xdr:row>
      <xdr:rowOff>57150</xdr:rowOff>
    </xdr:to>
    <xdr:sp>
      <xdr:nvSpPr>
        <xdr:cNvPr id="12" name="AutoShape 12"/>
        <xdr:cNvSpPr>
          <a:spLocks/>
        </xdr:cNvSpPr>
      </xdr:nvSpPr>
      <xdr:spPr>
        <a:xfrm rot="16200000" flipH="1">
          <a:off x="4324350" y="1085850"/>
          <a:ext cx="600075" cy="1409700"/>
        </a:xfrm>
        <a:prstGeom prst="bentConnector2">
          <a:avLst>
            <a:gd name="adj1" fmla="val -356754"/>
            <a:gd name="adj2" fmla="val 130953"/>
            <a:gd name="adj3" fmla="val -35675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5</xdr:row>
      <xdr:rowOff>114300</xdr:rowOff>
    </xdr:from>
    <xdr:to>
      <xdr:col>6</xdr:col>
      <xdr:colOff>361950</xdr:colOff>
      <xdr:row>30</xdr:row>
      <xdr:rowOff>47625</xdr:rowOff>
    </xdr:to>
    <xdr:sp>
      <xdr:nvSpPr>
        <xdr:cNvPr id="13" name="AutoShape 13"/>
        <xdr:cNvSpPr>
          <a:spLocks/>
        </xdr:cNvSpPr>
      </xdr:nvSpPr>
      <xdr:spPr>
        <a:xfrm rot="16200000" flipH="1">
          <a:off x="4324350" y="1085850"/>
          <a:ext cx="666750" cy="4029075"/>
        </a:xfrm>
        <a:prstGeom prst="bentConnector2">
          <a:avLst>
            <a:gd name="adj1" fmla="val -157328"/>
            <a:gd name="adj2" fmla="val 112856"/>
            <a:gd name="adj3" fmla="val -15732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selection activeCell="B19" sqref="B19"/>
    </sheetView>
  </sheetViews>
  <sheetFormatPr defaultColWidth="11.421875" defaultRowHeight="12.75"/>
  <cols>
    <col min="4" max="4" width="12.28125" style="0" bestFit="1" customWidth="1"/>
  </cols>
  <sheetData>
    <row r="1" spans="1:5" ht="13.5" thickBot="1">
      <c r="A1" t="s">
        <v>0</v>
      </c>
      <c r="C1" t="s">
        <v>4</v>
      </c>
      <c r="D1" t="s">
        <v>5</v>
      </c>
      <c r="E1" t="s">
        <v>6</v>
      </c>
    </row>
    <row r="2" spans="1:16" ht="15.75" thickBot="1">
      <c r="A2" s="24">
        <v>36</v>
      </c>
      <c r="C2" t="s">
        <v>20</v>
      </c>
      <c r="D2" s="6">
        <f>COUNTIF(A2:A41,"&gt;29")-COUNTIF(A2:A41,"&gt;39")</f>
        <v>3</v>
      </c>
      <c r="E2" s="5">
        <f>+D2/$D$10</f>
        <v>0.075</v>
      </c>
      <c r="G2" s="1">
        <v>70</v>
      </c>
      <c r="H2" s="2">
        <v>64</v>
      </c>
      <c r="I2" s="2">
        <v>99</v>
      </c>
      <c r="J2" s="2">
        <v>55</v>
      </c>
      <c r="K2" s="2">
        <v>64</v>
      </c>
      <c r="L2" s="2">
        <v>89</v>
      </c>
      <c r="M2" s="2">
        <v>87</v>
      </c>
      <c r="N2" s="2">
        <v>65</v>
      </c>
      <c r="O2" s="2">
        <v>62</v>
      </c>
      <c r="P2" s="2">
        <v>38</v>
      </c>
    </row>
    <row r="3" spans="1:16" ht="15.75" thickBot="1">
      <c r="A3" s="24">
        <v>38</v>
      </c>
      <c r="C3" t="s">
        <v>21</v>
      </c>
      <c r="D3" s="6">
        <f>COUNTIF(A2:A41,"&gt;39")-COUNTIF(A2:A41,"&gt;49")</f>
        <v>1</v>
      </c>
      <c r="E3" s="5">
        <f aca="true" t="shared" si="0" ref="E3:E8">+D3/$D$10</f>
        <v>0.025</v>
      </c>
      <c r="G3" s="3">
        <v>67</v>
      </c>
      <c r="H3" s="4">
        <v>70</v>
      </c>
      <c r="I3" s="4">
        <v>60</v>
      </c>
      <c r="J3" s="4">
        <v>69</v>
      </c>
      <c r="K3" s="4">
        <v>78</v>
      </c>
      <c r="L3" s="4">
        <v>39</v>
      </c>
      <c r="M3" s="4">
        <v>75</v>
      </c>
      <c r="N3" s="4">
        <v>56</v>
      </c>
      <c r="O3" s="4">
        <v>71</v>
      </c>
      <c r="P3" s="4">
        <v>51</v>
      </c>
    </row>
    <row r="4" spans="1:16" ht="15.75" thickBot="1">
      <c r="A4" s="24">
        <v>39</v>
      </c>
      <c r="C4" t="s">
        <v>22</v>
      </c>
      <c r="D4" s="6">
        <f>COUNTIF(A2:A41,"&gt;49")-COUNTIF(A2:A41,"&gt;59")</f>
        <v>8</v>
      </c>
      <c r="E4" s="5">
        <f t="shared" si="0"/>
        <v>0.2</v>
      </c>
      <c r="G4" s="3">
        <v>99</v>
      </c>
      <c r="H4" s="4">
        <v>68</v>
      </c>
      <c r="I4" s="4">
        <v>95</v>
      </c>
      <c r="J4" s="4">
        <v>86</v>
      </c>
      <c r="K4" s="4">
        <v>57</v>
      </c>
      <c r="L4" s="4">
        <v>53</v>
      </c>
      <c r="M4" s="4">
        <v>47</v>
      </c>
      <c r="N4" s="4">
        <v>50</v>
      </c>
      <c r="O4" s="4">
        <v>55</v>
      </c>
      <c r="P4" s="4">
        <v>81</v>
      </c>
    </row>
    <row r="5" spans="1:16" ht="15.75" thickBot="1">
      <c r="A5" s="24">
        <v>47</v>
      </c>
      <c r="C5" t="s">
        <v>23</v>
      </c>
      <c r="D5" s="6">
        <f>COUNTIF(A2:A41,"&gt;59")-COUNTIF(A2:A41,"&gt;69")</f>
        <v>10</v>
      </c>
      <c r="E5" s="5">
        <f t="shared" si="0"/>
        <v>0.25</v>
      </c>
      <c r="G5" s="3">
        <v>80</v>
      </c>
      <c r="H5" s="4">
        <v>98</v>
      </c>
      <c r="I5" s="4">
        <v>51</v>
      </c>
      <c r="J5" s="4">
        <v>36</v>
      </c>
      <c r="K5" s="4">
        <v>63</v>
      </c>
      <c r="L5" s="4">
        <v>66</v>
      </c>
      <c r="M5" s="4">
        <v>85</v>
      </c>
      <c r="N5" s="4">
        <v>79</v>
      </c>
      <c r="O5" s="4">
        <v>83</v>
      </c>
      <c r="P5" s="4">
        <v>70</v>
      </c>
    </row>
    <row r="6" spans="1:5" ht="12.75">
      <c r="A6" s="24">
        <v>50</v>
      </c>
      <c r="C6" t="s">
        <v>24</v>
      </c>
      <c r="D6" s="6">
        <f>COUNTIF(A2:A41,"&gt;69")-COUNTIF(A2:A41,"&gt;79")</f>
        <v>7</v>
      </c>
      <c r="E6" s="5">
        <f t="shared" si="0"/>
        <v>0.175</v>
      </c>
    </row>
    <row r="7" spans="1:5" ht="12.75">
      <c r="A7" s="24">
        <v>51</v>
      </c>
      <c r="C7" t="s">
        <v>25</v>
      </c>
      <c r="D7" s="6">
        <f>COUNTIF(A2:A41,"&gt;79")-COUNTIF(A2:A41,"&gt;89")</f>
        <v>7</v>
      </c>
      <c r="E7" s="5">
        <f t="shared" si="0"/>
        <v>0.175</v>
      </c>
    </row>
    <row r="8" spans="1:5" ht="12.75">
      <c r="A8" s="24">
        <v>51</v>
      </c>
      <c r="C8" t="s">
        <v>26</v>
      </c>
      <c r="D8" s="6">
        <f>COUNTIF(A2:A41,"&gt;89")-COUNTIF(A2:A41,"&gt;99")</f>
        <v>4</v>
      </c>
      <c r="E8" s="5">
        <f t="shared" si="0"/>
        <v>0.1</v>
      </c>
    </row>
    <row r="9" ht="12.75">
      <c r="A9" s="24">
        <v>53</v>
      </c>
    </row>
    <row r="10" spans="1:5" ht="12.75">
      <c r="A10" s="24">
        <v>55</v>
      </c>
      <c r="D10">
        <f>SUM(D2:D8)</f>
        <v>40</v>
      </c>
      <c r="E10">
        <f>SUM(E2:E8)</f>
        <v>1.0000000000000002</v>
      </c>
    </row>
    <row r="11" ht="12.75">
      <c r="A11" s="24">
        <v>55</v>
      </c>
    </row>
    <row r="12" ht="12.75">
      <c r="A12" s="24">
        <v>56</v>
      </c>
    </row>
    <row r="13" ht="12.75">
      <c r="A13" s="24">
        <v>57</v>
      </c>
    </row>
    <row r="14" ht="13.5" thickBot="1">
      <c r="A14" s="24">
        <v>60</v>
      </c>
    </row>
    <row r="15" spans="1:5" ht="12.75">
      <c r="A15" s="24">
        <v>62</v>
      </c>
      <c r="D15" s="7" t="s">
        <v>1</v>
      </c>
      <c r="E15" s="14">
        <f>AVERAGE(A2:A41)</f>
        <v>68.275</v>
      </c>
    </row>
    <row r="16" spans="1:5" ht="12.75">
      <c r="A16" s="24">
        <v>63</v>
      </c>
      <c r="C16" s="13"/>
      <c r="D16" s="9" t="s">
        <v>2</v>
      </c>
      <c r="E16" s="25">
        <f>MEDIAN(A2:A41)</f>
        <v>67.5</v>
      </c>
    </row>
    <row r="17" spans="1:5" ht="13.5" thickBot="1">
      <c r="A17" s="24">
        <v>64</v>
      </c>
      <c r="D17" s="11" t="s">
        <v>3</v>
      </c>
      <c r="E17" s="15">
        <f>MODE(A2:A41)</f>
        <v>70</v>
      </c>
    </row>
    <row r="18" spans="1:5" ht="12.75">
      <c r="A18" s="24">
        <v>64</v>
      </c>
      <c r="D18" s="7" t="s">
        <v>7</v>
      </c>
      <c r="E18" s="14">
        <f>VAR(A2:A41)</f>
        <v>279.4865384615386</v>
      </c>
    </row>
    <row r="19" spans="1:5" ht="13.5" thickBot="1">
      <c r="A19" s="24">
        <v>65</v>
      </c>
      <c r="D19" s="11" t="s">
        <v>8</v>
      </c>
      <c r="E19" s="15">
        <f>STDEV(A2:A41)</f>
        <v>16.71785089243048</v>
      </c>
    </row>
    <row r="20" ht="12.75">
      <c r="A20" s="24">
        <v>66</v>
      </c>
    </row>
    <row r="21" ht="12.75">
      <c r="A21" s="24">
        <v>67</v>
      </c>
    </row>
    <row r="22" ht="13.5" thickBot="1">
      <c r="A22" s="24">
        <v>68</v>
      </c>
    </row>
    <row r="23" spans="1:5" ht="13.5" thickBot="1">
      <c r="A23" s="24">
        <v>69</v>
      </c>
      <c r="D23" s="16" t="s">
        <v>9</v>
      </c>
      <c r="E23" s="17">
        <f>SQRT(E18)</f>
        <v>16.71785089243048</v>
      </c>
    </row>
    <row r="24" ht="12.75">
      <c r="A24" s="24">
        <v>70</v>
      </c>
    </row>
    <row r="25" ht="12.75">
      <c r="A25" s="24">
        <v>70</v>
      </c>
    </row>
    <row r="26" ht="12.75">
      <c r="A26" s="24">
        <v>70</v>
      </c>
    </row>
    <row r="27" ht="12.75">
      <c r="A27" s="24">
        <v>71</v>
      </c>
    </row>
    <row r="28" ht="12.75">
      <c r="A28" s="24">
        <v>75</v>
      </c>
    </row>
    <row r="29" ht="12.75">
      <c r="A29" s="24">
        <v>78</v>
      </c>
    </row>
    <row r="30" ht="12.75">
      <c r="A30" s="24">
        <v>79</v>
      </c>
    </row>
    <row r="31" ht="12.75">
      <c r="A31" s="24">
        <v>80</v>
      </c>
    </row>
    <row r="32" ht="12.75">
      <c r="A32" s="24">
        <v>81</v>
      </c>
    </row>
    <row r="33" ht="12.75">
      <c r="A33" s="24">
        <v>83</v>
      </c>
    </row>
    <row r="34" ht="12.75">
      <c r="A34" s="24">
        <v>85</v>
      </c>
    </row>
    <row r="35" ht="12.75">
      <c r="A35" s="24">
        <v>86</v>
      </c>
    </row>
    <row r="36" ht="12.75">
      <c r="A36" s="24">
        <v>87</v>
      </c>
    </row>
    <row r="37" ht="12.75">
      <c r="A37" s="24">
        <v>89</v>
      </c>
    </row>
    <row r="38" ht="12.75">
      <c r="A38" s="24">
        <v>95</v>
      </c>
    </row>
    <row r="39" ht="12.75">
      <c r="A39" s="24">
        <v>98</v>
      </c>
    </row>
    <row r="40" ht="12.75">
      <c r="A40" s="24">
        <v>99</v>
      </c>
    </row>
    <row r="41" ht="12.75">
      <c r="A41" s="24">
        <v>99</v>
      </c>
    </row>
    <row r="44" ht="13.5" thickBot="1"/>
    <row r="45" spans="2:9" ht="12.75">
      <c r="B45" s="21" t="s">
        <v>10</v>
      </c>
      <c r="C45" s="18" t="s">
        <v>11</v>
      </c>
      <c r="D45" s="18"/>
      <c r="E45" s="18"/>
      <c r="F45" s="18"/>
      <c r="G45" s="18"/>
      <c r="H45" s="18"/>
      <c r="I45" s="8"/>
    </row>
    <row r="46" spans="2:9" ht="12.75">
      <c r="B46" s="9"/>
      <c r="C46" s="19"/>
      <c r="D46" s="19"/>
      <c r="E46" s="19"/>
      <c r="F46" s="19"/>
      <c r="G46" s="19"/>
      <c r="H46" s="19"/>
      <c r="I46" s="10"/>
    </row>
    <row r="47" spans="2:9" ht="12.75">
      <c r="B47" s="22" t="s">
        <v>12</v>
      </c>
      <c r="C47" s="19" t="s">
        <v>19</v>
      </c>
      <c r="D47" s="19"/>
      <c r="E47" s="19"/>
      <c r="F47" s="19"/>
      <c r="G47" s="19"/>
      <c r="H47" s="19"/>
      <c r="I47" s="10"/>
    </row>
    <row r="48" spans="2:9" ht="12.75">
      <c r="B48" s="9"/>
      <c r="C48" s="19"/>
      <c r="D48" s="19"/>
      <c r="E48" s="19"/>
      <c r="F48" s="19"/>
      <c r="G48" s="19"/>
      <c r="H48" s="19"/>
      <c r="I48" s="10"/>
    </row>
    <row r="49" spans="2:9" ht="12.75">
      <c r="B49" s="22" t="s">
        <v>13</v>
      </c>
      <c r="C49" s="19" t="s">
        <v>14</v>
      </c>
      <c r="D49" s="19"/>
      <c r="E49" s="19"/>
      <c r="F49" s="19"/>
      <c r="G49" s="19"/>
      <c r="H49" s="19"/>
      <c r="I49" s="10"/>
    </row>
    <row r="50" spans="2:9" ht="12.75">
      <c r="B50" s="9"/>
      <c r="C50" s="19" t="s">
        <v>15</v>
      </c>
      <c r="D50" s="19"/>
      <c r="E50" s="19"/>
      <c r="F50" s="19"/>
      <c r="G50" s="19"/>
      <c r="H50" s="19"/>
      <c r="I50" s="10"/>
    </row>
    <row r="51" spans="2:9" ht="12.75">
      <c r="B51" s="9"/>
      <c r="C51" s="19" t="s">
        <v>17</v>
      </c>
      <c r="D51" s="19"/>
      <c r="E51" s="19"/>
      <c r="F51" s="19"/>
      <c r="G51" s="19"/>
      <c r="H51" s="19"/>
      <c r="I51" s="10"/>
    </row>
    <row r="52" spans="2:9" ht="12.75">
      <c r="B52" s="9"/>
      <c r="C52" s="19"/>
      <c r="D52" s="19"/>
      <c r="E52" s="19"/>
      <c r="F52" s="19"/>
      <c r="G52" s="19"/>
      <c r="H52" s="19"/>
      <c r="I52" s="10"/>
    </row>
    <row r="53" spans="2:9" ht="13.5" thickBot="1">
      <c r="B53" s="23" t="s">
        <v>16</v>
      </c>
      <c r="C53" s="20" t="s">
        <v>18</v>
      </c>
      <c r="D53" s="20"/>
      <c r="E53" s="20"/>
      <c r="F53" s="20"/>
      <c r="G53" s="20"/>
      <c r="H53" s="20"/>
      <c r="I53" s="12"/>
    </row>
  </sheetData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Laptop_personal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Germán Monge Zegarra</dc:creator>
  <cp:keywords/>
  <dc:description/>
  <cp:lastModifiedBy>Alvaro Germán Monge Zegarra</cp:lastModifiedBy>
  <dcterms:created xsi:type="dcterms:W3CDTF">2008-10-12T18:10:37Z</dcterms:created>
  <dcterms:modified xsi:type="dcterms:W3CDTF">2008-10-30T11:59:35Z</dcterms:modified>
  <cp:category/>
  <cp:version/>
  <cp:contentType/>
  <cp:contentStatus/>
</cp:coreProperties>
</file>