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hidden workings" sheetId="1" r:id="rId1"/>
    <sheet name="Consumer choice" sheetId="2" r:id="rId2"/>
  </sheets>
  <definedNames/>
  <calcPr fullCalcOnLoad="1"/>
</workbook>
</file>

<file path=xl/comments2.xml><?xml version="1.0" encoding="utf-8"?>
<comments xmlns="http://schemas.openxmlformats.org/spreadsheetml/2006/main">
  <authors>
    <author>richard green</author>
    <author>Richard Green</author>
  </authors>
  <commentList>
    <comment ref="C3" authorId="0">
      <text>
        <r>
          <rPr>
            <sz val="11"/>
            <rFont val="Tahoma"/>
            <family val="2"/>
          </rPr>
          <t>This determines the shape of the indifference curve.  
The indifference curve is derived from a utility function of 
U = cider</t>
        </r>
        <r>
          <rPr>
            <vertAlign val="superscript"/>
            <sz val="11"/>
            <rFont val="Tahoma"/>
            <family val="2"/>
          </rPr>
          <t>a</t>
        </r>
        <r>
          <rPr>
            <sz val="11"/>
            <rFont val="Tahoma"/>
            <family val="2"/>
          </rPr>
          <t xml:space="preserve"> jeans</t>
        </r>
        <r>
          <rPr>
            <vertAlign val="superscript"/>
            <sz val="11"/>
            <rFont val="Tahoma"/>
            <family val="2"/>
          </rPr>
          <t>(1-a)</t>
        </r>
        <r>
          <rPr>
            <sz val="11"/>
            <rFont val="Tahoma"/>
            <family val="2"/>
          </rPr>
          <t xml:space="preserve"> 
where a is the number you are putting in this cell.
This is known as a Cobb-Douglas utility function, after the people who first worked with a formula like this one.  If you choose a low number, the curve will be steep, if you choose a high number, it will be flat.</t>
        </r>
      </text>
    </comment>
    <comment ref="A3" authorId="0">
      <text>
        <r>
          <rPr>
            <sz val="10"/>
            <rFont val="Tahoma"/>
            <family val="2"/>
          </rPr>
          <t>Choose the price of cider in this cell</t>
        </r>
      </text>
    </comment>
    <comment ref="A5" authorId="0">
      <text>
        <r>
          <rPr>
            <sz val="10"/>
            <rFont val="Tahoma"/>
            <family val="2"/>
          </rPr>
          <t>Choose the price of jeans in this cell - don't make it too different from the price of cider, or the diagram will look squashed</t>
        </r>
      </text>
    </comment>
    <comment ref="A8" authorId="0">
      <text>
        <r>
          <rPr>
            <sz val="10"/>
            <rFont val="Tahoma"/>
            <family val="2"/>
          </rPr>
          <t xml:space="preserve">This sheet works best if you choose a value of income that is between about 40 and 100 times the prices that you have chosen.  With a lower income, the budget lines will be very small and it will be hard to tell what's going on.  With a higher income, the lines will go off the edge of the graph.
</t>
        </r>
      </text>
    </comment>
    <comment ref="A11" authorId="0">
      <text>
        <r>
          <rPr>
            <sz val="10"/>
            <rFont val="Tahoma"/>
            <family val="2"/>
          </rPr>
          <t>Choose the number of bottles of cider to consume in this cell</t>
        </r>
      </text>
    </comment>
    <comment ref="B11" authorId="0">
      <text>
        <r>
          <rPr>
            <sz val="10"/>
            <rFont val="Tahoma"/>
            <family val="2"/>
          </rPr>
          <t>Choose the number of pairs of jeans to consume in this cell</t>
        </r>
      </text>
    </comment>
    <comment ref="C20" authorId="1">
      <text>
        <r>
          <rPr>
            <sz val="8"/>
            <rFont val="Tahoma"/>
            <family val="0"/>
          </rPr>
          <t>This measures the number of bottles of cider you are willing to give up in order to get an extra pair of jeans - it is the (absolute) slope of the indifference curve.</t>
        </r>
      </text>
    </comment>
    <comment ref="A23" authorId="1">
      <text>
        <r>
          <rPr>
            <sz val="8"/>
            <rFont val="Tahoma"/>
            <family val="0"/>
          </rPr>
          <t>This gives the price of jeans divided by the price of cider - it is the (absolute) slope of the budget line</t>
        </r>
      </text>
    </comment>
    <comment ref="A10" authorId="1">
      <text>
        <r>
          <rPr>
            <sz val="8"/>
            <rFont val="Tahoma"/>
            <family val="2"/>
          </rPr>
          <t>cider goes up the side of the graph !</t>
        </r>
      </text>
    </comment>
    <comment ref="B10" authorId="1">
      <text>
        <r>
          <rPr>
            <sz val="8"/>
            <rFont val="Tahoma"/>
            <family val="0"/>
          </rPr>
          <t>jeans go on the bottom!</t>
        </r>
      </text>
    </comment>
    <comment ref="A17" authorId="1">
      <text>
        <r>
          <rPr>
            <sz val="8"/>
            <rFont val="Tahoma"/>
            <family val="0"/>
          </rPr>
          <t>This is the amount of utility gained from an extra bottle of cider.  (Strictly speaking, the "per bottle equivalent" of a tiny change in the amount of cider consumed)</t>
        </r>
      </text>
    </comment>
    <comment ref="B17" authorId="1">
      <text>
        <r>
          <rPr>
            <sz val="8"/>
            <rFont val="Tahoma"/>
            <family val="0"/>
          </rPr>
          <t>This is the amount of utility gained from an extra pair of jeans.  (Strictly speaking, the "per pair equivalent" of a tiny change in the number of pairs of jeans consumed)</t>
        </r>
      </text>
    </comment>
    <comment ref="C17" authorId="1">
      <text>
        <r>
          <rPr>
            <sz val="8"/>
            <rFont val="Tahoma"/>
            <family val="0"/>
          </rPr>
          <t xml:space="preserve">The ratio of these marginal utilities is the marginal rate of substitution between the goods.  
We put the MU of jeans on top (nb they are on the bottom of the graph) to get the MRS between jeans and cider.  
The word order matters - the MRS between cider and jeans would be the MU of cider divided by the MU of jeans!
</t>
        </r>
      </text>
    </comment>
    <comment ref="C22" authorId="1">
      <text>
        <r>
          <rPr>
            <sz val="8"/>
            <rFont val="Tahoma"/>
            <family val="0"/>
          </rPr>
          <t>A message appears here when you have chosen the quantities that maximise your utility</t>
        </r>
      </text>
    </comment>
  </commentList>
</comments>
</file>

<file path=xl/sharedStrings.xml><?xml version="1.0" encoding="utf-8"?>
<sst xmlns="http://schemas.openxmlformats.org/spreadsheetml/2006/main" count="26" uniqueCount="25">
  <si>
    <t>Price of cider</t>
  </si>
  <si>
    <t>Price of jeans</t>
  </si>
  <si>
    <t>Income</t>
  </si>
  <si>
    <t>Cider</t>
  </si>
  <si>
    <t>Jeans</t>
  </si>
  <si>
    <t>Budget Line</t>
  </si>
  <si>
    <t>Indifference curves</t>
  </si>
  <si>
    <t xml:space="preserve">Utility = </t>
  </si>
  <si>
    <t>Index on cider</t>
  </si>
  <si>
    <t>Q cider</t>
  </si>
  <si>
    <t>Q jeans</t>
  </si>
  <si>
    <t>Utility</t>
  </si>
  <si>
    <t>Index on jeans</t>
  </si>
  <si>
    <t>Spending on</t>
  </si>
  <si>
    <t>MU cider</t>
  </si>
  <si>
    <t>MU jeans</t>
  </si>
  <si>
    <t>Muj/Muc</t>
  </si>
  <si>
    <t>between jeans and cider</t>
  </si>
  <si>
    <t xml:space="preserve">Marginal rate of substitution </t>
  </si>
  <si>
    <t>Price ratio</t>
  </si>
  <si>
    <t>Total</t>
  </si>
  <si>
    <t>© Richard Green, 2001</t>
  </si>
  <si>
    <t>Change only</t>
  </si>
  <si>
    <t>shaded</t>
  </si>
  <si>
    <t>cells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</si>
</sst>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b/>
      <sz val="10"/>
      <name val="Arial"/>
      <family val="2"/>
    </font>
    <font>
      <sz val="13.75"/>
      <name val="Arial"/>
      <family val="2"/>
    </font>
    <font>
      <b/>
      <sz val="12"/>
      <name val="Arial"/>
      <family val="0"/>
    </font>
    <font>
      <sz val="12"/>
      <name val="Arial"/>
      <family val="0"/>
    </font>
    <font>
      <sz val="11"/>
      <name val="Tahoma"/>
      <family val="2"/>
    </font>
    <font>
      <vertAlign val="superscript"/>
      <sz val="11"/>
      <name val="Tahoma"/>
      <family val="2"/>
    </font>
    <font>
      <sz val="10"/>
      <name val="Tahoma"/>
      <family val="2"/>
    </font>
    <font>
      <sz val="8"/>
      <name val="Tahoma"/>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0" borderId="0" xfId="0" applyFont="1" applyAlignment="1">
      <alignment/>
    </xf>
    <xf numFmtId="0" fontId="1"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0" i="0" u="none" baseline="0">
                <a:latin typeface="Arial"/>
                <a:ea typeface="Arial"/>
                <a:cs typeface="Arial"/>
              </a:rPr>
              <a:t>Consumer Choice and Indifference Curves</a:t>
            </a:r>
          </a:p>
        </c:rich>
      </c:tx>
      <c:layout>
        <c:manualLayout>
          <c:xMode val="factor"/>
          <c:yMode val="factor"/>
          <c:x val="0"/>
          <c:y val="-0.0025"/>
        </c:manualLayout>
      </c:layout>
      <c:spPr>
        <a:noFill/>
        <a:ln>
          <a:noFill/>
        </a:ln>
      </c:spPr>
    </c:title>
    <c:plotArea>
      <c:layout>
        <c:manualLayout>
          <c:xMode val="edge"/>
          <c:yMode val="edge"/>
          <c:x val="0.083"/>
          <c:y val="0.098"/>
          <c:w val="0.89625"/>
          <c:h val="0.79975"/>
        </c:manualLayout>
      </c:layout>
      <c:scatterChart>
        <c:scatterStyle val="line"/>
        <c:varyColors val="0"/>
        <c:ser>
          <c:idx val="0"/>
          <c:order val="0"/>
          <c:tx>
            <c:v>Budget Line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workings'!$B$4:$B$108</c:f>
              <c:numCache>
                <c:ptCount val="105"/>
                <c:pt idx="0">
                  <c:v>50</c:v>
                </c:pt>
                <c:pt idx="1">
                  <c:v>49.5</c:v>
                </c:pt>
                <c:pt idx="2">
                  <c:v>49</c:v>
                </c:pt>
                <c:pt idx="3">
                  <c:v>48.5</c:v>
                </c:pt>
                <c:pt idx="4">
                  <c:v>48</c:v>
                </c:pt>
                <c:pt idx="5">
                  <c:v>47.5</c:v>
                </c:pt>
                <c:pt idx="6">
                  <c:v>47</c:v>
                </c:pt>
                <c:pt idx="7">
                  <c:v>46.5</c:v>
                </c:pt>
                <c:pt idx="8">
                  <c:v>46</c:v>
                </c:pt>
                <c:pt idx="9">
                  <c:v>45.5</c:v>
                </c:pt>
                <c:pt idx="10">
                  <c:v>45</c:v>
                </c:pt>
                <c:pt idx="11">
                  <c:v>44.5</c:v>
                </c:pt>
                <c:pt idx="12">
                  <c:v>44</c:v>
                </c:pt>
                <c:pt idx="13">
                  <c:v>43.5</c:v>
                </c:pt>
                <c:pt idx="14">
                  <c:v>43</c:v>
                </c:pt>
                <c:pt idx="15">
                  <c:v>42.5</c:v>
                </c:pt>
                <c:pt idx="16">
                  <c:v>42</c:v>
                </c:pt>
                <c:pt idx="17">
                  <c:v>41.5</c:v>
                </c:pt>
                <c:pt idx="18">
                  <c:v>41</c:v>
                </c:pt>
                <c:pt idx="19">
                  <c:v>40.5</c:v>
                </c:pt>
                <c:pt idx="20">
                  <c:v>40</c:v>
                </c:pt>
                <c:pt idx="21">
                  <c:v>39.5</c:v>
                </c:pt>
                <c:pt idx="22">
                  <c:v>39</c:v>
                </c:pt>
                <c:pt idx="23">
                  <c:v>38.5</c:v>
                </c:pt>
                <c:pt idx="24">
                  <c:v>38</c:v>
                </c:pt>
                <c:pt idx="25">
                  <c:v>37.5</c:v>
                </c:pt>
                <c:pt idx="26">
                  <c:v>37</c:v>
                </c:pt>
                <c:pt idx="27">
                  <c:v>36.5</c:v>
                </c:pt>
                <c:pt idx="28">
                  <c:v>36</c:v>
                </c:pt>
                <c:pt idx="29">
                  <c:v>35.5</c:v>
                </c:pt>
                <c:pt idx="30">
                  <c:v>35</c:v>
                </c:pt>
                <c:pt idx="31">
                  <c:v>34.5</c:v>
                </c:pt>
                <c:pt idx="32">
                  <c:v>34</c:v>
                </c:pt>
                <c:pt idx="33">
                  <c:v>33.5</c:v>
                </c:pt>
                <c:pt idx="34">
                  <c:v>33</c:v>
                </c:pt>
                <c:pt idx="35">
                  <c:v>32.5</c:v>
                </c:pt>
                <c:pt idx="36">
                  <c:v>32</c:v>
                </c:pt>
                <c:pt idx="37">
                  <c:v>31.5</c:v>
                </c:pt>
                <c:pt idx="38">
                  <c:v>31</c:v>
                </c:pt>
                <c:pt idx="39">
                  <c:v>30.5</c:v>
                </c:pt>
                <c:pt idx="40">
                  <c:v>30</c:v>
                </c:pt>
                <c:pt idx="41">
                  <c:v>29.5</c:v>
                </c:pt>
                <c:pt idx="42">
                  <c:v>29</c:v>
                </c:pt>
                <c:pt idx="43">
                  <c:v>28.5</c:v>
                </c:pt>
                <c:pt idx="44">
                  <c:v>28</c:v>
                </c:pt>
                <c:pt idx="45">
                  <c:v>27.5</c:v>
                </c:pt>
                <c:pt idx="46">
                  <c:v>27</c:v>
                </c:pt>
                <c:pt idx="47">
                  <c:v>26.5</c:v>
                </c:pt>
                <c:pt idx="48">
                  <c:v>26</c:v>
                </c:pt>
                <c:pt idx="49">
                  <c:v>25.5</c:v>
                </c:pt>
                <c:pt idx="50">
                  <c:v>25</c:v>
                </c:pt>
                <c:pt idx="51">
                  <c:v>24.5</c:v>
                </c:pt>
                <c:pt idx="52">
                  <c:v>24</c:v>
                </c:pt>
                <c:pt idx="53">
                  <c:v>23.5</c:v>
                </c:pt>
                <c:pt idx="54">
                  <c:v>23</c:v>
                </c:pt>
                <c:pt idx="55">
                  <c:v>22.5</c:v>
                </c:pt>
                <c:pt idx="56">
                  <c:v>22</c:v>
                </c:pt>
                <c:pt idx="57">
                  <c:v>21.5</c:v>
                </c:pt>
                <c:pt idx="58">
                  <c:v>21</c:v>
                </c:pt>
                <c:pt idx="59">
                  <c:v>20.5</c:v>
                </c:pt>
                <c:pt idx="60">
                  <c:v>20</c:v>
                </c:pt>
                <c:pt idx="61">
                  <c:v>19.5</c:v>
                </c:pt>
                <c:pt idx="62">
                  <c:v>19</c:v>
                </c:pt>
                <c:pt idx="63">
                  <c:v>18.5</c:v>
                </c:pt>
                <c:pt idx="64">
                  <c:v>18</c:v>
                </c:pt>
                <c:pt idx="65">
                  <c:v>17.5</c:v>
                </c:pt>
                <c:pt idx="66">
                  <c:v>17</c:v>
                </c:pt>
                <c:pt idx="67">
                  <c:v>16.5</c:v>
                </c:pt>
                <c:pt idx="68">
                  <c:v>16</c:v>
                </c:pt>
                <c:pt idx="69">
                  <c:v>15.5</c:v>
                </c:pt>
                <c:pt idx="70">
                  <c:v>15</c:v>
                </c:pt>
                <c:pt idx="71">
                  <c:v>14.5</c:v>
                </c:pt>
                <c:pt idx="72">
                  <c:v>14</c:v>
                </c:pt>
                <c:pt idx="73">
                  <c:v>13.5</c:v>
                </c:pt>
                <c:pt idx="74">
                  <c:v>13</c:v>
                </c:pt>
                <c:pt idx="75">
                  <c:v>12.5</c:v>
                </c:pt>
                <c:pt idx="76">
                  <c:v>12</c:v>
                </c:pt>
                <c:pt idx="77">
                  <c:v>11.5</c:v>
                </c:pt>
                <c:pt idx="78">
                  <c:v>11</c:v>
                </c:pt>
                <c:pt idx="79">
                  <c:v>10.5</c:v>
                </c:pt>
                <c:pt idx="80">
                  <c:v>10</c:v>
                </c:pt>
                <c:pt idx="81">
                  <c:v>9.5</c:v>
                </c:pt>
                <c:pt idx="82">
                  <c:v>9</c:v>
                </c:pt>
                <c:pt idx="83">
                  <c:v>8.5</c:v>
                </c:pt>
                <c:pt idx="84">
                  <c:v>8</c:v>
                </c:pt>
                <c:pt idx="85">
                  <c:v>7.5</c:v>
                </c:pt>
                <c:pt idx="86">
                  <c:v>7</c:v>
                </c:pt>
                <c:pt idx="87">
                  <c:v>6.5</c:v>
                </c:pt>
                <c:pt idx="88">
                  <c:v>6</c:v>
                </c:pt>
                <c:pt idx="89">
                  <c:v>5.5</c:v>
                </c:pt>
                <c:pt idx="90">
                  <c:v>5</c:v>
                </c:pt>
                <c:pt idx="91">
                  <c:v>4.5</c:v>
                </c:pt>
                <c:pt idx="92">
                  <c:v>4</c:v>
                </c:pt>
                <c:pt idx="93">
                  <c:v>3.5</c:v>
                </c:pt>
                <c:pt idx="94">
                  <c:v>3</c:v>
                </c:pt>
                <c:pt idx="95">
                  <c:v>2.5</c:v>
                </c:pt>
                <c:pt idx="96">
                  <c:v>2</c:v>
                </c:pt>
                <c:pt idx="97">
                  <c:v>1.5</c:v>
                </c:pt>
                <c:pt idx="98">
                  <c:v>1</c:v>
                </c:pt>
                <c:pt idx="99">
                  <c:v>0.5</c:v>
                </c:pt>
                <c:pt idx="100">
                  <c:v>0</c:v>
                </c:pt>
              </c:numCache>
            </c:numRef>
          </c:yVal>
          <c:smooth val="0"/>
        </c:ser>
        <c:ser>
          <c:idx val="1"/>
          <c:order val="1"/>
          <c:tx>
            <c:v>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workings'!$C$4:$C$108</c:f>
              <c:numCache>
                <c:ptCount val="105"/>
                <c:pt idx="1">
                  <c:v>100</c:v>
                </c:pt>
                <c:pt idx="2">
                  <c:v>49.99999999999999</c:v>
                </c:pt>
                <c:pt idx="3">
                  <c:v>33.33333333333334</c:v>
                </c:pt>
                <c:pt idx="4">
                  <c:v>25</c:v>
                </c:pt>
                <c:pt idx="5">
                  <c:v>20.000000000000004</c:v>
                </c:pt>
                <c:pt idx="6">
                  <c:v>16.666666666666668</c:v>
                </c:pt>
                <c:pt idx="7">
                  <c:v>14.285714285714285</c:v>
                </c:pt>
                <c:pt idx="8">
                  <c:v>12.499999999999998</c:v>
                </c:pt>
                <c:pt idx="9">
                  <c:v>11.111111111111112</c:v>
                </c:pt>
                <c:pt idx="10">
                  <c:v>9.999999999999998</c:v>
                </c:pt>
                <c:pt idx="11">
                  <c:v>9.09090909090909</c:v>
                </c:pt>
                <c:pt idx="12">
                  <c:v>8.333333333333336</c:v>
                </c:pt>
                <c:pt idx="13">
                  <c:v>7.692307692307694</c:v>
                </c:pt>
                <c:pt idx="14">
                  <c:v>7.142857142857142</c:v>
                </c:pt>
                <c:pt idx="15">
                  <c:v>6.666666666666666</c:v>
                </c:pt>
                <c:pt idx="16">
                  <c:v>6.25</c:v>
                </c:pt>
                <c:pt idx="17">
                  <c:v>5.882352941176472</c:v>
                </c:pt>
                <c:pt idx="18">
                  <c:v>5.555555555555556</c:v>
                </c:pt>
                <c:pt idx="19">
                  <c:v>5.263157894736842</c:v>
                </c:pt>
                <c:pt idx="20">
                  <c:v>5.000000000000001</c:v>
                </c:pt>
                <c:pt idx="21">
                  <c:v>4.761904761904763</c:v>
                </c:pt>
                <c:pt idx="22">
                  <c:v>4.545454545454546</c:v>
                </c:pt>
                <c:pt idx="23">
                  <c:v>4.3478260869565215</c:v>
                </c:pt>
                <c:pt idx="24">
                  <c:v>4.166666666666667</c:v>
                </c:pt>
                <c:pt idx="25">
                  <c:v>4</c:v>
                </c:pt>
                <c:pt idx="26">
                  <c:v>3.8461538461538467</c:v>
                </c:pt>
                <c:pt idx="27">
                  <c:v>3.7037037037037037</c:v>
                </c:pt>
                <c:pt idx="28">
                  <c:v>3.571428571428571</c:v>
                </c:pt>
                <c:pt idx="29">
                  <c:v>3.448275862068966</c:v>
                </c:pt>
                <c:pt idx="30">
                  <c:v>3.3333333333333335</c:v>
                </c:pt>
                <c:pt idx="31">
                  <c:v>3.225806451612904</c:v>
                </c:pt>
                <c:pt idx="32">
                  <c:v>3.1249999999999996</c:v>
                </c:pt>
                <c:pt idx="33">
                  <c:v>3.0303030303030303</c:v>
                </c:pt>
                <c:pt idx="34">
                  <c:v>2.9411764705882346</c:v>
                </c:pt>
                <c:pt idx="35">
                  <c:v>2.857142857142857</c:v>
                </c:pt>
                <c:pt idx="36">
                  <c:v>2.777777777777778</c:v>
                </c:pt>
                <c:pt idx="37">
                  <c:v>2.7027027027027026</c:v>
                </c:pt>
                <c:pt idx="38">
                  <c:v>2.6315789473684212</c:v>
                </c:pt>
                <c:pt idx="39">
                  <c:v>2.5641025641025643</c:v>
                </c:pt>
                <c:pt idx="40">
                  <c:v>2.4999999999999996</c:v>
                </c:pt>
                <c:pt idx="41">
                  <c:v>2.439024390243903</c:v>
                </c:pt>
                <c:pt idx="42">
                  <c:v>2.3809523809523805</c:v>
                </c:pt>
                <c:pt idx="43">
                  <c:v>2.3255813953488373</c:v>
                </c:pt>
                <c:pt idx="44">
                  <c:v>2.2727272727272725</c:v>
                </c:pt>
                <c:pt idx="45">
                  <c:v>2.2222222222222223</c:v>
                </c:pt>
                <c:pt idx="46">
                  <c:v>2.1739130434782608</c:v>
                </c:pt>
                <c:pt idx="47">
                  <c:v>2.127659574468085</c:v>
                </c:pt>
                <c:pt idx="48">
                  <c:v>2.083333333333334</c:v>
                </c:pt>
                <c:pt idx="49">
                  <c:v>2.0408163265306123</c:v>
                </c:pt>
                <c:pt idx="50">
                  <c:v>1.9999999999999996</c:v>
                </c:pt>
                <c:pt idx="51">
                  <c:v>1.9607843137254897</c:v>
                </c:pt>
                <c:pt idx="52">
                  <c:v>1.9230769230769236</c:v>
                </c:pt>
                <c:pt idx="53">
                  <c:v>1.886792452830189</c:v>
                </c:pt>
                <c:pt idx="54">
                  <c:v>1.8518518518518519</c:v>
                </c:pt>
                <c:pt idx="55">
                  <c:v>1.818181818181818</c:v>
                </c:pt>
                <c:pt idx="56">
                  <c:v>1.7857142857142856</c:v>
                </c:pt>
                <c:pt idx="57">
                  <c:v>1.7543859649122806</c:v>
                </c:pt>
                <c:pt idx="58">
                  <c:v>1.7241379310344824</c:v>
                </c:pt>
                <c:pt idx="59">
                  <c:v>1.6949152542372885</c:v>
                </c:pt>
                <c:pt idx="60">
                  <c:v>1.6666666666666665</c:v>
                </c:pt>
                <c:pt idx="61">
                  <c:v>1.6393442622950822</c:v>
                </c:pt>
                <c:pt idx="62">
                  <c:v>1.6129032258064515</c:v>
                </c:pt>
                <c:pt idx="63">
                  <c:v>1.5873015873015872</c:v>
                </c:pt>
                <c:pt idx="64">
                  <c:v>1.5625</c:v>
                </c:pt>
                <c:pt idx="65">
                  <c:v>1.5384615384615385</c:v>
                </c:pt>
                <c:pt idx="66">
                  <c:v>1.5151515151515147</c:v>
                </c:pt>
                <c:pt idx="67">
                  <c:v>1.4925373134328355</c:v>
                </c:pt>
                <c:pt idx="68">
                  <c:v>1.470588235294118</c:v>
                </c:pt>
                <c:pt idx="69">
                  <c:v>1.4492753623188404</c:v>
                </c:pt>
                <c:pt idx="70">
                  <c:v>1.4285714285714284</c:v>
                </c:pt>
                <c:pt idx="71">
                  <c:v>1.408450704225352</c:v>
                </c:pt>
                <c:pt idx="72">
                  <c:v>1.388888888888889</c:v>
                </c:pt>
                <c:pt idx="73">
                  <c:v>1.3698630136986303</c:v>
                </c:pt>
                <c:pt idx="74">
                  <c:v>1.3513513513513515</c:v>
                </c:pt>
                <c:pt idx="75">
                  <c:v>1.3333333333333333</c:v>
                </c:pt>
                <c:pt idx="76">
                  <c:v>1.3157894736842104</c:v>
                </c:pt>
                <c:pt idx="77">
                  <c:v>1.2987012987012987</c:v>
                </c:pt>
                <c:pt idx="78">
                  <c:v>1.2820512820512817</c:v>
                </c:pt>
                <c:pt idx="79">
                  <c:v>1.2658227848101267</c:v>
                </c:pt>
                <c:pt idx="80">
                  <c:v>1.2500000000000002</c:v>
                </c:pt>
                <c:pt idx="81">
                  <c:v>1.234567901234568</c:v>
                </c:pt>
                <c:pt idx="82">
                  <c:v>1.2195121951219512</c:v>
                </c:pt>
                <c:pt idx="83">
                  <c:v>1.2048192771084338</c:v>
                </c:pt>
                <c:pt idx="84">
                  <c:v>1.1904761904761907</c:v>
                </c:pt>
                <c:pt idx="85">
                  <c:v>1.176470588235294</c:v>
                </c:pt>
                <c:pt idx="86">
                  <c:v>1.1627906976744184</c:v>
                </c:pt>
                <c:pt idx="87">
                  <c:v>1.1494252873563215</c:v>
                </c:pt>
                <c:pt idx="88">
                  <c:v>1.1363636363636365</c:v>
                </c:pt>
                <c:pt idx="89">
                  <c:v>1.1235955056179778</c:v>
                </c:pt>
                <c:pt idx="90">
                  <c:v>1.1111111111111112</c:v>
                </c:pt>
                <c:pt idx="91">
                  <c:v>1.0989010989010992</c:v>
                </c:pt>
                <c:pt idx="92">
                  <c:v>1.0869565217391304</c:v>
                </c:pt>
                <c:pt idx="93">
                  <c:v>1.0752688172043012</c:v>
                </c:pt>
                <c:pt idx="94">
                  <c:v>1.0638297872340423</c:v>
                </c:pt>
                <c:pt idx="95">
                  <c:v>1.0526315789473686</c:v>
                </c:pt>
                <c:pt idx="96">
                  <c:v>1.0416666666666667</c:v>
                </c:pt>
                <c:pt idx="97">
                  <c:v>1.0309278350515465</c:v>
                </c:pt>
                <c:pt idx="98">
                  <c:v>1.0204081632653064</c:v>
                </c:pt>
                <c:pt idx="99">
                  <c:v>1.0101010101010102</c:v>
                </c:pt>
                <c:pt idx="100">
                  <c:v>1</c:v>
                </c:pt>
              </c:numCache>
            </c:numRef>
          </c:yVal>
          <c:smooth val="0"/>
        </c:ser>
        <c:ser>
          <c:idx val="2"/>
          <c:order val="2"/>
          <c:tx>
            <c:v>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workings'!$D$4:$D$108</c:f>
              <c:numCache>
                <c:ptCount val="105"/>
                <c:pt idx="1">
                  <c:v>400</c:v>
                </c:pt>
                <c:pt idx="2">
                  <c:v>199.99999999999997</c:v>
                </c:pt>
                <c:pt idx="3">
                  <c:v>133.33333333333337</c:v>
                </c:pt>
                <c:pt idx="4">
                  <c:v>100</c:v>
                </c:pt>
                <c:pt idx="5">
                  <c:v>80.00000000000001</c:v>
                </c:pt>
                <c:pt idx="6">
                  <c:v>66.66666666666667</c:v>
                </c:pt>
                <c:pt idx="7">
                  <c:v>57.14285714285714</c:v>
                </c:pt>
                <c:pt idx="8">
                  <c:v>49.99999999999999</c:v>
                </c:pt>
                <c:pt idx="9">
                  <c:v>44.44444444444445</c:v>
                </c:pt>
                <c:pt idx="10">
                  <c:v>39.99999999999999</c:v>
                </c:pt>
                <c:pt idx="11">
                  <c:v>36.36363636363636</c:v>
                </c:pt>
                <c:pt idx="12">
                  <c:v>33.33333333333334</c:v>
                </c:pt>
                <c:pt idx="13">
                  <c:v>30.769230769230777</c:v>
                </c:pt>
                <c:pt idx="14">
                  <c:v>28.57142857142857</c:v>
                </c:pt>
                <c:pt idx="15">
                  <c:v>26.666666666666664</c:v>
                </c:pt>
                <c:pt idx="16">
                  <c:v>25</c:v>
                </c:pt>
                <c:pt idx="17">
                  <c:v>23.529411764705888</c:v>
                </c:pt>
                <c:pt idx="18">
                  <c:v>22.222222222222225</c:v>
                </c:pt>
                <c:pt idx="19">
                  <c:v>21.052631578947366</c:v>
                </c:pt>
                <c:pt idx="20">
                  <c:v>20.000000000000004</c:v>
                </c:pt>
                <c:pt idx="21">
                  <c:v>19.04761904761905</c:v>
                </c:pt>
                <c:pt idx="22">
                  <c:v>18.181818181818183</c:v>
                </c:pt>
                <c:pt idx="23">
                  <c:v>17.391304347826086</c:v>
                </c:pt>
                <c:pt idx="24">
                  <c:v>16.666666666666668</c:v>
                </c:pt>
                <c:pt idx="25">
                  <c:v>16</c:v>
                </c:pt>
                <c:pt idx="26">
                  <c:v>15.384615384615387</c:v>
                </c:pt>
                <c:pt idx="27">
                  <c:v>14.814814814814815</c:v>
                </c:pt>
                <c:pt idx="28">
                  <c:v>14.285714285714285</c:v>
                </c:pt>
                <c:pt idx="29">
                  <c:v>13.793103448275865</c:v>
                </c:pt>
                <c:pt idx="30">
                  <c:v>13.333333333333334</c:v>
                </c:pt>
                <c:pt idx="31">
                  <c:v>12.903225806451616</c:v>
                </c:pt>
                <c:pt idx="32">
                  <c:v>12.499999999999998</c:v>
                </c:pt>
                <c:pt idx="33">
                  <c:v>12.121212121212121</c:v>
                </c:pt>
                <c:pt idx="34">
                  <c:v>11.764705882352938</c:v>
                </c:pt>
                <c:pt idx="35">
                  <c:v>11.428571428571429</c:v>
                </c:pt>
                <c:pt idx="36">
                  <c:v>11.111111111111112</c:v>
                </c:pt>
                <c:pt idx="37">
                  <c:v>10.81081081081081</c:v>
                </c:pt>
                <c:pt idx="38">
                  <c:v>10.526315789473685</c:v>
                </c:pt>
                <c:pt idx="39">
                  <c:v>10.256410256410257</c:v>
                </c:pt>
                <c:pt idx="40">
                  <c:v>9.999999999999998</c:v>
                </c:pt>
                <c:pt idx="41">
                  <c:v>9.756097560975611</c:v>
                </c:pt>
                <c:pt idx="42">
                  <c:v>9.523809523809522</c:v>
                </c:pt>
                <c:pt idx="43">
                  <c:v>9.30232558139535</c:v>
                </c:pt>
                <c:pt idx="44">
                  <c:v>9.09090909090909</c:v>
                </c:pt>
                <c:pt idx="45">
                  <c:v>8.88888888888889</c:v>
                </c:pt>
                <c:pt idx="46">
                  <c:v>8.695652173913043</c:v>
                </c:pt>
                <c:pt idx="47">
                  <c:v>8.51063829787234</c:v>
                </c:pt>
                <c:pt idx="48">
                  <c:v>8.333333333333336</c:v>
                </c:pt>
                <c:pt idx="49">
                  <c:v>8.16326530612245</c:v>
                </c:pt>
                <c:pt idx="50">
                  <c:v>7.999999999999998</c:v>
                </c:pt>
                <c:pt idx="51">
                  <c:v>7.843137254901959</c:v>
                </c:pt>
                <c:pt idx="52">
                  <c:v>7.692307692307694</c:v>
                </c:pt>
                <c:pt idx="53">
                  <c:v>7.547169811320756</c:v>
                </c:pt>
                <c:pt idx="54">
                  <c:v>7.407407407407407</c:v>
                </c:pt>
                <c:pt idx="55">
                  <c:v>7.272727272727272</c:v>
                </c:pt>
                <c:pt idx="56">
                  <c:v>7.142857142857142</c:v>
                </c:pt>
                <c:pt idx="57">
                  <c:v>7.017543859649122</c:v>
                </c:pt>
                <c:pt idx="58">
                  <c:v>6.89655172413793</c:v>
                </c:pt>
                <c:pt idx="59">
                  <c:v>6.779661016949154</c:v>
                </c:pt>
                <c:pt idx="60">
                  <c:v>6.666666666666666</c:v>
                </c:pt>
                <c:pt idx="61">
                  <c:v>6.557377049180329</c:v>
                </c:pt>
                <c:pt idx="62">
                  <c:v>6.451612903225806</c:v>
                </c:pt>
                <c:pt idx="63">
                  <c:v>6.349206349206349</c:v>
                </c:pt>
                <c:pt idx="64">
                  <c:v>6.25</c:v>
                </c:pt>
                <c:pt idx="65">
                  <c:v>6.153846153846154</c:v>
                </c:pt>
                <c:pt idx="66">
                  <c:v>6.060606060606059</c:v>
                </c:pt>
                <c:pt idx="67">
                  <c:v>5.970149253731342</c:v>
                </c:pt>
                <c:pt idx="68">
                  <c:v>5.882352941176472</c:v>
                </c:pt>
                <c:pt idx="69">
                  <c:v>5.797101449275361</c:v>
                </c:pt>
                <c:pt idx="70">
                  <c:v>5.7142857142857135</c:v>
                </c:pt>
                <c:pt idx="71">
                  <c:v>5.633802816901408</c:v>
                </c:pt>
                <c:pt idx="72">
                  <c:v>5.555555555555556</c:v>
                </c:pt>
                <c:pt idx="73">
                  <c:v>5.479452054794521</c:v>
                </c:pt>
                <c:pt idx="74">
                  <c:v>5.405405405405406</c:v>
                </c:pt>
                <c:pt idx="75">
                  <c:v>5.333333333333333</c:v>
                </c:pt>
                <c:pt idx="76">
                  <c:v>5.263157894736842</c:v>
                </c:pt>
                <c:pt idx="77">
                  <c:v>5.194805194805195</c:v>
                </c:pt>
                <c:pt idx="78">
                  <c:v>5.128205128205127</c:v>
                </c:pt>
                <c:pt idx="79">
                  <c:v>5.063291139240507</c:v>
                </c:pt>
                <c:pt idx="80">
                  <c:v>5.000000000000001</c:v>
                </c:pt>
                <c:pt idx="81">
                  <c:v>4.938271604938272</c:v>
                </c:pt>
                <c:pt idx="82">
                  <c:v>4.878048780487805</c:v>
                </c:pt>
                <c:pt idx="83">
                  <c:v>4.819277108433735</c:v>
                </c:pt>
                <c:pt idx="84">
                  <c:v>4.761904761904763</c:v>
                </c:pt>
                <c:pt idx="85">
                  <c:v>4.705882352941176</c:v>
                </c:pt>
                <c:pt idx="86">
                  <c:v>4.651162790697674</c:v>
                </c:pt>
                <c:pt idx="87">
                  <c:v>4.597701149425286</c:v>
                </c:pt>
                <c:pt idx="88">
                  <c:v>4.545454545454546</c:v>
                </c:pt>
                <c:pt idx="89">
                  <c:v>4.494382022471911</c:v>
                </c:pt>
                <c:pt idx="90">
                  <c:v>4.444444444444445</c:v>
                </c:pt>
                <c:pt idx="91">
                  <c:v>4.395604395604397</c:v>
                </c:pt>
                <c:pt idx="92">
                  <c:v>4.3478260869565215</c:v>
                </c:pt>
                <c:pt idx="93">
                  <c:v>4.301075268817205</c:v>
                </c:pt>
                <c:pt idx="94">
                  <c:v>4.255319148936169</c:v>
                </c:pt>
                <c:pt idx="95">
                  <c:v>4.210526315789474</c:v>
                </c:pt>
                <c:pt idx="96">
                  <c:v>4.166666666666667</c:v>
                </c:pt>
                <c:pt idx="97">
                  <c:v>4.123711340206186</c:v>
                </c:pt>
                <c:pt idx="98">
                  <c:v>4.0816326530612255</c:v>
                </c:pt>
                <c:pt idx="99">
                  <c:v>4.040404040404041</c:v>
                </c:pt>
                <c:pt idx="100">
                  <c:v>4</c:v>
                </c:pt>
              </c:numCache>
            </c:numRef>
          </c:yVal>
          <c:smooth val="0"/>
        </c:ser>
        <c:ser>
          <c:idx val="3"/>
          <c:order val="3"/>
          <c:tx>
            <c:v>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workings'!$E$4:$E$108</c:f>
              <c:numCache>
                <c:ptCount val="105"/>
                <c:pt idx="1">
                  <c:v>900</c:v>
                </c:pt>
                <c:pt idx="2">
                  <c:v>449.9999999999999</c:v>
                </c:pt>
                <c:pt idx="3">
                  <c:v>300.00000000000006</c:v>
                </c:pt>
                <c:pt idx="4">
                  <c:v>225</c:v>
                </c:pt>
                <c:pt idx="5">
                  <c:v>179.99999999999997</c:v>
                </c:pt>
                <c:pt idx="6">
                  <c:v>150.00000000000003</c:v>
                </c:pt>
                <c:pt idx="7">
                  <c:v>128.57142857142856</c:v>
                </c:pt>
                <c:pt idx="8">
                  <c:v>112.49999999999997</c:v>
                </c:pt>
                <c:pt idx="9">
                  <c:v>100</c:v>
                </c:pt>
                <c:pt idx="10">
                  <c:v>90</c:v>
                </c:pt>
                <c:pt idx="11">
                  <c:v>81.81818181818183</c:v>
                </c:pt>
                <c:pt idx="12">
                  <c:v>75.00000000000001</c:v>
                </c:pt>
                <c:pt idx="13">
                  <c:v>69.23076923076925</c:v>
                </c:pt>
                <c:pt idx="14">
                  <c:v>64.28571428571428</c:v>
                </c:pt>
                <c:pt idx="15">
                  <c:v>59.99999999999999</c:v>
                </c:pt>
                <c:pt idx="16">
                  <c:v>56.25</c:v>
                </c:pt>
                <c:pt idx="17">
                  <c:v>52.94117647058823</c:v>
                </c:pt>
                <c:pt idx="18">
                  <c:v>50.00000000000001</c:v>
                </c:pt>
                <c:pt idx="19">
                  <c:v>47.368421052631575</c:v>
                </c:pt>
                <c:pt idx="20">
                  <c:v>44.99999999999999</c:v>
                </c:pt>
                <c:pt idx="21">
                  <c:v>42.857142857142854</c:v>
                </c:pt>
                <c:pt idx="22">
                  <c:v>40.9090909090909</c:v>
                </c:pt>
                <c:pt idx="23">
                  <c:v>39.1304347826087</c:v>
                </c:pt>
                <c:pt idx="24">
                  <c:v>37.50000000000001</c:v>
                </c:pt>
                <c:pt idx="25">
                  <c:v>36</c:v>
                </c:pt>
                <c:pt idx="26">
                  <c:v>34.61538461538462</c:v>
                </c:pt>
                <c:pt idx="27">
                  <c:v>33.33333333333333</c:v>
                </c:pt>
                <c:pt idx="28">
                  <c:v>32.14285714285714</c:v>
                </c:pt>
                <c:pt idx="29">
                  <c:v>31.034482758620694</c:v>
                </c:pt>
                <c:pt idx="30">
                  <c:v>30</c:v>
                </c:pt>
                <c:pt idx="31">
                  <c:v>29.032258064516135</c:v>
                </c:pt>
                <c:pt idx="32">
                  <c:v>28.124999999999993</c:v>
                </c:pt>
                <c:pt idx="33">
                  <c:v>27.27272727272727</c:v>
                </c:pt>
                <c:pt idx="34">
                  <c:v>26.470588235294112</c:v>
                </c:pt>
                <c:pt idx="35">
                  <c:v>25.714285714285715</c:v>
                </c:pt>
                <c:pt idx="36">
                  <c:v>25</c:v>
                </c:pt>
                <c:pt idx="37">
                  <c:v>24.324324324324326</c:v>
                </c:pt>
                <c:pt idx="38">
                  <c:v>23.684210526315795</c:v>
                </c:pt>
                <c:pt idx="39">
                  <c:v>23.076923076923077</c:v>
                </c:pt>
                <c:pt idx="40">
                  <c:v>22.5</c:v>
                </c:pt>
                <c:pt idx="41">
                  <c:v>21.95121951219512</c:v>
                </c:pt>
                <c:pt idx="42">
                  <c:v>21.42857142857143</c:v>
                </c:pt>
                <c:pt idx="43">
                  <c:v>20.930232558139533</c:v>
                </c:pt>
                <c:pt idx="44">
                  <c:v>20.454545454545457</c:v>
                </c:pt>
                <c:pt idx="45">
                  <c:v>20.000000000000004</c:v>
                </c:pt>
                <c:pt idx="46">
                  <c:v>19.565217391304348</c:v>
                </c:pt>
                <c:pt idx="47">
                  <c:v>19.148936170212767</c:v>
                </c:pt>
                <c:pt idx="48">
                  <c:v>18.750000000000004</c:v>
                </c:pt>
                <c:pt idx="49">
                  <c:v>18.36734693877551</c:v>
                </c:pt>
                <c:pt idx="50">
                  <c:v>17.999999999999996</c:v>
                </c:pt>
                <c:pt idx="51">
                  <c:v>17.647058823529413</c:v>
                </c:pt>
                <c:pt idx="52">
                  <c:v>17.307692307692314</c:v>
                </c:pt>
                <c:pt idx="53">
                  <c:v>16.9811320754717</c:v>
                </c:pt>
                <c:pt idx="54">
                  <c:v>16.666666666666668</c:v>
                </c:pt>
                <c:pt idx="55">
                  <c:v>16.363636363636363</c:v>
                </c:pt>
                <c:pt idx="56">
                  <c:v>16.07142857142857</c:v>
                </c:pt>
                <c:pt idx="57">
                  <c:v>15.789473684210526</c:v>
                </c:pt>
                <c:pt idx="58">
                  <c:v>15.517241379310343</c:v>
                </c:pt>
                <c:pt idx="59">
                  <c:v>15.254237288135595</c:v>
                </c:pt>
                <c:pt idx="60">
                  <c:v>14.999999999999998</c:v>
                </c:pt>
                <c:pt idx="61">
                  <c:v>14.754098360655739</c:v>
                </c:pt>
                <c:pt idx="62">
                  <c:v>14.516129032258064</c:v>
                </c:pt>
                <c:pt idx="63">
                  <c:v>14.285714285714285</c:v>
                </c:pt>
                <c:pt idx="64">
                  <c:v>14.0625</c:v>
                </c:pt>
                <c:pt idx="65">
                  <c:v>13.846153846153847</c:v>
                </c:pt>
                <c:pt idx="66">
                  <c:v>13.636363636363633</c:v>
                </c:pt>
                <c:pt idx="67">
                  <c:v>13.432835820895521</c:v>
                </c:pt>
                <c:pt idx="68">
                  <c:v>13.235294117647058</c:v>
                </c:pt>
                <c:pt idx="69">
                  <c:v>13.043478260869566</c:v>
                </c:pt>
                <c:pt idx="70">
                  <c:v>12.857142857142858</c:v>
                </c:pt>
                <c:pt idx="71">
                  <c:v>12.676056338028166</c:v>
                </c:pt>
                <c:pt idx="72">
                  <c:v>12.500000000000002</c:v>
                </c:pt>
                <c:pt idx="73">
                  <c:v>12.328767123287673</c:v>
                </c:pt>
                <c:pt idx="74">
                  <c:v>12.162162162162161</c:v>
                </c:pt>
                <c:pt idx="75">
                  <c:v>11.999999999999998</c:v>
                </c:pt>
                <c:pt idx="76">
                  <c:v>11.842105263157894</c:v>
                </c:pt>
                <c:pt idx="77">
                  <c:v>11.688311688311686</c:v>
                </c:pt>
                <c:pt idx="78">
                  <c:v>11.538461538461537</c:v>
                </c:pt>
                <c:pt idx="79">
                  <c:v>11.39240506329114</c:v>
                </c:pt>
                <c:pt idx="80">
                  <c:v>11.249999999999998</c:v>
                </c:pt>
                <c:pt idx="81">
                  <c:v>11.111111111111112</c:v>
                </c:pt>
                <c:pt idx="82">
                  <c:v>10.975609756097558</c:v>
                </c:pt>
                <c:pt idx="83">
                  <c:v>10.843373493975902</c:v>
                </c:pt>
                <c:pt idx="84">
                  <c:v>10.714285714285714</c:v>
                </c:pt>
                <c:pt idx="85">
                  <c:v>10.588235294117649</c:v>
                </c:pt>
                <c:pt idx="86">
                  <c:v>10.465116279069768</c:v>
                </c:pt>
                <c:pt idx="87">
                  <c:v>10.344827586206897</c:v>
                </c:pt>
                <c:pt idx="88">
                  <c:v>10.227272727272725</c:v>
                </c:pt>
                <c:pt idx="89">
                  <c:v>10.112359550561798</c:v>
                </c:pt>
                <c:pt idx="90">
                  <c:v>9.999999999999998</c:v>
                </c:pt>
                <c:pt idx="91">
                  <c:v>9.89010989010989</c:v>
                </c:pt>
                <c:pt idx="92">
                  <c:v>9.782608695652176</c:v>
                </c:pt>
                <c:pt idx="93">
                  <c:v>9.677419354838708</c:v>
                </c:pt>
                <c:pt idx="94">
                  <c:v>9.57446808510638</c:v>
                </c:pt>
                <c:pt idx="95">
                  <c:v>9.473684210526319</c:v>
                </c:pt>
                <c:pt idx="96">
                  <c:v>9.375000000000002</c:v>
                </c:pt>
                <c:pt idx="97">
                  <c:v>9.27835051546392</c:v>
                </c:pt>
                <c:pt idx="98">
                  <c:v>9.183673469387754</c:v>
                </c:pt>
                <c:pt idx="99">
                  <c:v>9.09090909090909</c:v>
                </c:pt>
                <c:pt idx="100">
                  <c:v>9</c:v>
                </c:pt>
              </c:numCache>
            </c:numRef>
          </c:yVal>
          <c:smooth val="0"/>
        </c:ser>
        <c:ser>
          <c:idx val="4"/>
          <c:order val="4"/>
          <c:tx>
            <c:v>   </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workings'!$F$4:$F$108</c:f>
              <c:numCache>
                <c:ptCount val="105"/>
                <c:pt idx="1">
                  <c:v>1200.0000000000002</c:v>
                </c:pt>
                <c:pt idx="2">
                  <c:v>600</c:v>
                </c:pt>
                <c:pt idx="3">
                  <c:v>400.0000000000001</c:v>
                </c:pt>
                <c:pt idx="4">
                  <c:v>300.00000000000006</c:v>
                </c:pt>
                <c:pt idx="5">
                  <c:v>240.00000000000003</c:v>
                </c:pt>
                <c:pt idx="6">
                  <c:v>200.00000000000006</c:v>
                </c:pt>
                <c:pt idx="7">
                  <c:v>171.42857142857142</c:v>
                </c:pt>
                <c:pt idx="8">
                  <c:v>150</c:v>
                </c:pt>
                <c:pt idx="9">
                  <c:v>133.33333333333337</c:v>
                </c:pt>
                <c:pt idx="10">
                  <c:v>120</c:v>
                </c:pt>
                <c:pt idx="11">
                  <c:v>109.09090909090911</c:v>
                </c:pt>
                <c:pt idx="12">
                  <c:v>100.00000000000003</c:v>
                </c:pt>
                <c:pt idx="13">
                  <c:v>92.30769230769234</c:v>
                </c:pt>
                <c:pt idx="14">
                  <c:v>85.71428571428572</c:v>
                </c:pt>
                <c:pt idx="15">
                  <c:v>80.00000000000001</c:v>
                </c:pt>
                <c:pt idx="16">
                  <c:v>75.00000000000001</c:v>
                </c:pt>
                <c:pt idx="17">
                  <c:v>70.58823529411765</c:v>
                </c:pt>
                <c:pt idx="18">
                  <c:v>66.6666666666667</c:v>
                </c:pt>
                <c:pt idx="19">
                  <c:v>63.1578947368421</c:v>
                </c:pt>
                <c:pt idx="20">
                  <c:v>60.00000000000001</c:v>
                </c:pt>
                <c:pt idx="21">
                  <c:v>57.14285714285715</c:v>
                </c:pt>
                <c:pt idx="22">
                  <c:v>54.54545454545455</c:v>
                </c:pt>
                <c:pt idx="23">
                  <c:v>52.17391304347828</c:v>
                </c:pt>
                <c:pt idx="24">
                  <c:v>50.000000000000014</c:v>
                </c:pt>
                <c:pt idx="25">
                  <c:v>48.00000000000001</c:v>
                </c:pt>
                <c:pt idx="26">
                  <c:v>46.15384615384617</c:v>
                </c:pt>
                <c:pt idx="27">
                  <c:v>44.44444444444445</c:v>
                </c:pt>
                <c:pt idx="28">
                  <c:v>42.857142857142854</c:v>
                </c:pt>
                <c:pt idx="29">
                  <c:v>41.379310344827594</c:v>
                </c:pt>
                <c:pt idx="30">
                  <c:v>40.00000000000001</c:v>
                </c:pt>
                <c:pt idx="31">
                  <c:v>38.709677419354854</c:v>
                </c:pt>
                <c:pt idx="32">
                  <c:v>37.5</c:v>
                </c:pt>
                <c:pt idx="33">
                  <c:v>36.363636363636374</c:v>
                </c:pt>
                <c:pt idx="34">
                  <c:v>35.294117647058826</c:v>
                </c:pt>
                <c:pt idx="35">
                  <c:v>34.285714285714285</c:v>
                </c:pt>
                <c:pt idx="36">
                  <c:v>33.33333333333334</c:v>
                </c:pt>
                <c:pt idx="37">
                  <c:v>32.43243243243244</c:v>
                </c:pt>
                <c:pt idx="38">
                  <c:v>31.578947368421066</c:v>
                </c:pt>
                <c:pt idx="39">
                  <c:v>30.769230769230777</c:v>
                </c:pt>
                <c:pt idx="40">
                  <c:v>30</c:v>
                </c:pt>
                <c:pt idx="41">
                  <c:v>29.268292682926838</c:v>
                </c:pt>
                <c:pt idx="42">
                  <c:v>28.57142857142858</c:v>
                </c:pt>
                <c:pt idx="43">
                  <c:v>27.906976744186053</c:v>
                </c:pt>
                <c:pt idx="44">
                  <c:v>27.272727272727277</c:v>
                </c:pt>
                <c:pt idx="45">
                  <c:v>26.666666666666664</c:v>
                </c:pt>
                <c:pt idx="46">
                  <c:v>26.08695652173914</c:v>
                </c:pt>
                <c:pt idx="47">
                  <c:v>25.531914893617028</c:v>
                </c:pt>
                <c:pt idx="48">
                  <c:v>25.000000000000007</c:v>
                </c:pt>
                <c:pt idx="49">
                  <c:v>24.489795918367353</c:v>
                </c:pt>
                <c:pt idx="50">
                  <c:v>24.000000000000004</c:v>
                </c:pt>
                <c:pt idx="51">
                  <c:v>23.529411764705888</c:v>
                </c:pt>
                <c:pt idx="52">
                  <c:v>23.076923076923084</c:v>
                </c:pt>
                <c:pt idx="53">
                  <c:v>22.64150943396227</c:v>
                </c:pt>
                <c:pt idx="54">
                  <c:v>22.222222222222225</c:v>
                </c:pt>
                <c:pt idx="55">
                  <c:v>21.818181818181824</c:v>
                </c:pt>
                <c:pt idx="56">
                  <c:v>21.42857142857143</c:v>
                </c:pt>
                <c:pt idx="57">
                  <c:v>21.052631578947373</c:v>
                </c:pt>
                <c:pt idx="58">
                  <c:v>20.689655172413794</c:v>
                </c:pt>
                <c:pt idx="59">
                  <c:v>20.338983050847464</c:v>
                </c:pt>
                <c:pt idx="60">
                  <c:v>20.000000000000004</c:v>
                </c:pt>
                <c:pt idx="61">
                  <c:v>19.67213114754099</c:v>
                </c:pt>
                <c:pt idx="62">
                  <c:v>19.35483870967742</c:v>
                </c:pt>
                <c:pt idx="63">
                  <c:v>19.04761904761905</c:v>
                </c:pt>
                <c:pt idx="64">
                  <c:v>18.750000000000004</c:v>
                </c:pt>
                <c:pt idx="65">
                  <c:v>18.461538461538467</c:v>
                </c:pt>
                <c:pt idx="66">
                  <c:v>18.181818181818183</c:v>
                </c:pt>
                <c:pt idx="67">
                  <c:v>17.91044776119403</c:v>
                </c:pt>
                <c:pt idx="68">
                  <c:v>17.647058823529413</c:v>
                </c:pt>
                <c:pt idx="69">
                  <c:v>17.391304347826093</c:v>
                </c:pt>
                <c:pt idx="70">
                  <c:v>17.142857142857142</c:v>
                </c:pt>
                <c:pt idx="71">
                  <c:v>16.901408450704228</c:v>
                </c:pt>
                <c:pt idx="72">
                  <c:v>16.666666666666675</c:v>
                </c:pt>
                <c:pt idx="73">
                  <c:v>16.438356164383567</c:v>
                </c:pt>
                <c:pt idx="74">
                  <c:v>16.216216216216218</c:v>
                </c:pt>
                <c:pt idx="75">
                  <c:v>16</c:v>
                </c:pt>
                <c:pt idx="76">
                  <c:v>15.789473684210526</c:v>
                </c:pt>
                <c:pt idx="77">
                  <c:v>15.584415584415586</c:v>
                </c:pt>
                <c:pt idx="78">
                  <c:v>15.384615384615383</c:v>
                </c:pt>
                <c:pt idx="79">
                  <c:v>15.189873417721524</c:v>
                </c:pt>
                <c:pt idx="80">
                  <c:v>15.000000000000002</c:v>
                </c:pt>
                <c:pt idx="81">
                  <c:v>14.814814814814818</c:v>
                </c:pt>
                <c:pt idx="82">
                  <c:v>14.634146341463415</c:v>
                </c:pt>
                <c:pt idx="83">
                  <c:v>14.457831325301205</c:v>
                </c:pt>
                <c:pt idx="84">
                  <c:v>14.285714285714288</c:v>
                </c:pt>
                <c:pt idx="85">
                  <c:v>14.117647058823534</c:v>
                </c:pt>
                <c:pt idx="86">
                  <c:v>13.953488372093027</c:v>
                </c:pt>
                <c:pt idx="87">
                  <c:v>13.793103448275861</c:v>
                </c:pt>
                <c:pt idx="88">
                  <c:v>13.636363636363637</c:v>
                </c:pt>
                <c:pt idx="89">
                  <c:v>13.483146067415737</c:v>
                </c:pt>
                <c:pt idx="90">
                  <c:v>13.333333333333334</c:v>
                </c:pt>
                <c:pt idx="91">
                  <c:v>13.186813186813191</c:v>
                </c:pt>
                <c:pt idx="92">
                  <c:v>13.04347826086957</c:v>
                </c:pt>
                <c:pt idx="93">
                  <c:v>12.903225806451616</c:v>
                </c:pt>
                <c:pt idx="94">
                  <c:v>12.765957446808512</c:v>
                </c:pt>
                <c:pt idx="95">
                  <c:v>12.631578947368427</c:v>
                </c:pt>
                <c:pt idx="96">
                  <c:v>12.500000000000004</c:v>
                </c:pt>
                <c:pt idx="97">
                  <c:v>12.371134020618562</c:v>
                </c:pt>
                <c:pt idx="98">
                  <c:v>12.244897959183676</c:v>
                </c:pt>
                <c:pt idx="99">
                  <c:v>12.121212121212125</c:v>
                </c:pt>
                <c:pt idx="100">
                  <c:v>12.000000000000002</c:v>
                </c:pt>
              </c:numCache>
            </c:numRef>
          </c:yVal>
          <c:smooth val="0"/>
        </c:ser>
        <c:ser>
          <c:idx val="5"/>
          <c:order val="5"/>
          <c:tx>
            <c:v>  </c:v>
          </c:tx>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workings'!$G$4:$G$108</c:f>
              <c:numCache>
                <c:ptCount val="105"/>
                <c:pt idx="102">
                  <c:v>20</c:v>
                </c:pt>
                <c:pt idx="103">
                  <c:v>20</c:v>
                </c:pt>
                <c:pt idx="104">
                  <c:v>0</c:v>
                </c:pt>
              </c:numCache>
            </c:numRef>
          </c:yVal>
          <c:smooth val="0"/>
        </c:ser>
        <c:ser>
          <c:idx val="6"/>
          <c:order val="6"/>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workings'!$H$4:$H$108</c:f>
              <c:numCache>
                <c:ptCount val="105"/>
                <c:pt idx="1">
                  <c:v>1600</c:v>
                </c:pt>
                <c:pt idx="2">
                  <c:v>799.9999999999999</c:v>
                </c:pt>
                <c:pt idx="3">
                  <c:v>533.3333333333335</c:v>
                </c:pt>
                <c:pt idx="4">
                  <c:v>400</c:v>
                </c:pt>
                <c:pt idx="5">
                  <c:v>320.00000000000006</c:v>
                </c:pt>
                <c:pt idx="6">
                  <c:v>266.6666666666667</c:v>
                </c:pt>
                <c:pt idx="7">
                  <c:v>228.57142857142856</c:v>
                </c:pt>
                <c:pt idx="8">
                  <c:v>199.99999999999997</c:v>
                </c:pt>
                <c:pt idx="9">
                  <c:v>177.7777777777778</c:v>
                </c:pt>
                <c:pt idx="10">
                  <c:v>159.99999999999997</c:v>
                </c:pt>
                <c:pt idx="11">
                  <c:v>145.45454545454544</c:v>
                </c:pt>
                <c:pt idx="12">
                  <c:v>133.33333333333337</c:v>
                </c:pt>
                <c:pt idx="13">
                  <c:v>123.07692307692311</c:v>
                </c:pt>
                <c:pt idx="14">
                  <c:v>114.28571428571428</c:v>
                </c:pt>
                <c:pt idx="15">
                  <c:v>106.66666666666666</c:v>
                </c:pt>
                <c:pt idx="16">
                  <c:v>100</c:v>
                </c:pt>
                <c:pt idx="17">
                  <c:v>94.11764705882355</c:v>
                </c:pt>
                <c:pt idx="18">
                  <c:v>88.8888888888889</c:v>
                </c:pt>
                <c:pt idx="19">
                  <c:v>84.21052631578947</c:v>
                </c:pt>
                <c:pt idx="20">
                  <c:v>80.00000000000001</c:v>
                </c:pt>
                <c:pt idx="21">
                  <c:v>76.1904761904762</c:v>
                </c:pt>
                <c:pt idx="22">
                  <c:v>72.72727272727273</c:v>
                </c:pt>
                <c:pt idx="23">
                  <c:v>69.56521739130434</c:v>
                </c:pt>
                <c:pt idx="24">
                  <c:v>66.66666666666667</c:v>
                </c:pt>
                <c:pt idx="25">
                  <c:v>64</c:v>
                </c:pt>
                <c:pt idx="26">
                  <c:v>61.53846153846155</c:v>
                </c:pt>
                <c:pt idx="27">
                  <c:v>59.25925925925926</c:v>
                </c:pt>
                <c:pt idx="28">
                  <c:v>57.14285714285714</c:v>
                </c:pt>
                <c:pt idx="29">
                  <c:v>55.17241379310346</c:v>
                </c:pt>
                <c:pt idx="30">
                  <c:v>53.333333333333336</c:v>
                </c:pt>
                <c:pt idx="31">
                  <c:v>51.61290322580646</c:v>
                </c:pt>
                <c:pt idx="32">
                  <c:v>49.99999999999999</c:v>
                </c:pt>
                <c:pt idx="33">
                  <c:v>48.484848484848484</c:v>
                </c:pt>
                <c:pt idx="34">
                  <c:v>47.058823529411754</c:v>
                </c:pt>
                <c:pt idx="35">
                  <c:v>45.714285714285715</c:v>
                </c:pt>
                <c:pt idx="36">
                  <c:v>44.44444444444445</c:v>
                </c:pt>
                <c:pt idx="37">
                  <c:v>43.24324324324324</c:v>
                </c:pt>
                <c:pt idx="38">
                  <c:v>42.10526315789474</c:v>
                </c:pt>
                <c:pt idx="39">
                  <c:v>41.02564102564103</c:v>
                </c:pt>
                <c:pt idx="40">
                  <c:v>39.99999999999999</c:v>
                </c:pt>
                <c:pt idx="41">
                  <c:v>39.024390243902445</c:v>
                </c:pt>
                <c:pt idx="42">
                  <c:v>38.09523809523809</c:v>
                </c:pt>
                <c:pt idx="43">
                  <c:v>37.2093023255814</c:v>
                </c:pt>
                <c:pt idx="44">
                  <c:v>36.36363636363636</c:v>
                </c:pt>
                <c:pt idx="45">
                  <c:v>35.55555555555556</c:v>
                </c:pt>
                <c:pt idx="46">
                  <c:v>34.78260869565217</c:v>
                </c:pt>
                <c:pt idx="47">
                  <c:v>34.04255319148936</c:v>
                </c:pt>
                <c:pt idx="48">
                  <c:v>33.33333333333334</c:v>
                </c:pt>
                <c:pt idx="49">
                  <c:v>32.6530612244898</c:v>
                </c:pt>
                <c:pt idx="50">
                  <c:v>31.999999999999993</c:v>
                </c:pt>
                <c:pt idx="51">
                  <c:v>31.372549019607835</c:v>
                </c:pt>
                <c:pt idx="52">
                  <c:v>30.769230769230777</c:v>
                </c:pt>
                <c:pt idx="53">
                  <c:v>30.188679245283023</c:v>
                </c:pt>
                <c:pt idx="54">
                  <c:v>29.62962962962963</c:v>
                </c:pt>
                <c:pt idx="55">
                  <c:v>29.090909090909086</c:v>
                </c:pt>
                <c:pt idx="56">
                  <c:v>28.57142857142857</c:v>
                </c:pt>
                <c:pt idx="57">
                  <c:v>28.07017543859649</c:v>
                </c:pt>
                <c:pt idx="58">
                  <c:v>27.58620689655172</c:v>
                </c:pt>
                <c:pt idx="59">
                  <c:v>27.118644067796616</c:v>
                </c:pt>
                <c:pt idx="60">
                  <c:v>26.666666666666664</c:v>
                </c:pt>
                <c:pt idx="61">
                  <c:v>26.229508196721316</c:v>
                </c:pt>
                <c:pt idx="62">
                  <c:v>25.806451612903224</c:v>
                </c:pt>
                <c:pt idx="63">
                  <c:v>25.396825396825395</c:v>
                </c:pt>
                <c:pt idx="64">
                  <c:v>25</c:v>
                </c:pt>
                <c:pt idx="65">
                  <c:v>24.615384615384617</c:v>
                </c:pt>
                <c:pt idx="66">
                  <c:v>24.242424242424235</c:v>
                </c:pt>
                <c:pt idx="67">
                  <c:v>23.880597014925367</c:v>
                </c:pt>
                <c:pt idx="68">
                  <c:v>23.529411764705888</c:v>
                </c:pt>
                <c:pt idx="69">
                  <c:v>23.188405797101446</c:v>
                </c:pt>
                <c:pt idx="70">
                  <c:v>22.857142857142854</c:v>
                </c:pt>
                <c:pt idx="71">
                  <c:v>22.535211267605632</c:v>
                </c:pt>
                <c:pt idx="72">
                  <c:v>22.222222222222225</c:v>
                </c:pt>
                <c:pt idx="73">
                  <c:v>21.917808219178085</c:v>
                </c:pt>
                <c:pt idx="74">
                  <c:v>21.621621621621625</c:v>
                </c:pt>
                <c:pt idx="75">
                  <c:v>21.333333333333332</c:v>
                </c:pt>
                <c:pt idx="76">
                  <c:v>21.052631578947366</c:v>
                </c:pt>
                <c:pt idx="77">
                  <c:v>20.77922077922078</c:v>
                </c:pt>
                <c:pt idx="78">
                  <c:v>20.512820512820507</c:v>
                </c:pt>
                <c:pt idx="79">
                  <c:v>20.253164556962027</c:v>
                </c:pt>
                <c:pt idx="80">
                  <c:v>20.000000000000004</c:v>
                </c:pt>
                <c:pt idx="81">
                  <c:v>19.75308641975309</c:v>
                </c:pt>
                <c:pt idx="82">
                  <c:v>19.51219512195122</c:v>
                </c:pt>
                <c:pt idx="83">
                  <c:v>19.27710843373494</c:v>
                </c:pt>
                <c:pt idx="84">
                  <c:v>19.04761904761905</c:v>
                </c:pt>
                <c:pt idx="85">
                  <c:v>18.823529411764703</c:v>
                </c:pt>
                <c:pt idx="86">
                  <c:v>18.604651162790695</c:v>
                </c:pt>
                <c:pt idx="87">
                  <c:v>18.390804597701145</c:v>
                </c:pt>
                <c:pt idx="88">
                  <c:v>18.181818181818183</c:v>
                </c:pt>
                <c:pt idx="89">
                  <c:v>17.977528089887645</c:v>
                </c:pt>
                <c:pt idx="90">
                  <c:v>17.77777777777778</c:v>
                </c:pt>
                <c:pt idx="91">
                  <c:v>17.582417582417587</c:v>
                </c:pt>
                <c:pt idx="92">
                  <c:v>17.391304347826086</c:v>
                </c:pt>
                <c:pt idx="93">
                  <c:v>17.20430107526882</c:v>
                </c:pt>
                <c:pt idx="94">
                  <c:v>17.021276595744677</c:v>
                </c:pt>
                <c:pt idx="95">
                  <c:v>16.842105263157897</c:v>
                </c:pt>
                <c:pt idx="96">
                  <c:v>16.666666666666668</c:v>
                </c:pt>
                <c:pt idx="97">
                  <c:v>16.494845360824744</c:v>
                </c:pt>
                <c:pt idx="98">
                  <c:v>16.326530612244902</c:v>
                </c:pt>
                <c:pt idx="99">
                  <c:v>16.161616161616163</c:v>
                </c:pt>
                <c:pt idx="100">
                  <c:v>16</c:v>
                </c:pt>
              </c:numCache>
            </c:numRef>
          </c:yVal>
          <c:smooth val="0"/>
        </c:ser>
        <c:ser>
          <c:idx val="7"/>
          <c:order val="7"/>
          <c:tx>
            <c:v>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workings'!$I$4:$I$108</c:f>
              <c:numCache>
                <c:ptCount val="105"/>
                <c:pt idx="1">
                  <c:v>2500</c:v>
                </c:pt>
                <c:pt idx="2">
                  <c:v>1249.9999999999995</c:v>
                </c:pt>
                <c:pt idx="3">
                  <c:v>833.3333333333335</c:v>
                </c:pt>
                <c:pt idx="4">
                  <c:v>625</c:v>
                </c:pt>
                <c:pt idx="5">
                  <c:v>499.9999999999999</c:v>
                </c:pt>
                <c:pt idx="6">
                  <c:v>416.66666666666674</c:v>
                </c:pt>
                <c:pt idx="7">
                  <c:v>357.1428571428571</c:v>
                </c:pt>
                <c:pt idx="8">
                  <c:v>312.4999999999999</c:v>
                </c:pt>
                <c:pt idx="9">
                  <c:v>277.7777777777778</c:v>
                </c:pt>
                <c:pt idx="10">
                  <c:v>250</c:v>
                </c:pt>
                <c:pt idx="11">
                  <c:v>227.27272727272725</c:v>
                </c:pt>
                <c:pt idx="12">
                  <c:v>208.33333333333337</c:v>
                </c:pt>
                <c:pt idx="13">
                  <c:v>192.30769230769232</c:v>
                </c:pt>
                <c:pt idx="14">
                  <c:v>178.57142857142856</c:v>
                </c:pt>
                <c:pt idx="15">
                  <c:v>166.66666666666666</c:v>
                </c:pt>
                <c:pt idx="16">
                  <c:v>156.25</c:v>
                </c:pt>
                <c:pt idx="17">
                  <c:v>147.05882352941177</c:v>
                </c:pt>
                <c:pt idx="18">
                  <c:v>138.88888888888889</c:v>
                </c:pt>
                <c:pt idx="19">
                  <c:v>131.578947368421</c:v>
                </c:pt>
                <c:pt idx="20">
                  <c:v>124.99999999999997</c:v>
                </c:pt>
                <c:pt idx="21">
                  <c:v>119.04761904761908</c:v>
                </c:pt>
                <c:pt idx="22">
                  <c:v>113.63636363636363</c:v>
                </c:pt>
                <c:pt idx="23">
                  <c:v>108.69565217391307</c:v>
                </c:pt>
                <c:pt idx="24">
                  <c:v>104.16666666666669</c:v>
                </c:pt>
                <c:pt idx="25">
                  <c:v>100</c:v>
                </c:pt>
                <c:pt idx="26">
                  <c:v>96.15384615384617</c:v>
                </c:pt>
                <c:pt idx="27">
                  <c:v>92.59259259259258</c:v>
                </c:pt>
                <c:pt idx="28">
                  <c:v>89.28571428571428</c:v>
                </c:pt>
                <c:pt idx="29">
                  <c:v>86.20689655172416</c:v>
                </c:pt>
                <c:pt idx="30">
                  <c:v>83.33333333333333</c:v>
                </c:pt>
                <c:pt idx="31">
                  <c:v>80.6451612903226</c:v>
                </c:pt>
                <c:pt idx="32">
                  <c:v>78.12499999999997</c:v>
                </c:pt>
                <c:pt idx="33">
                  <c:v>75.75757575757576</c:v>
                </c:pt>
                <c:pt idx="34">
                  <c:v>73.52941176470588</c:v>
                </c:pt>
                <c:pt idx="35">
                  <c:v>71.42857142857144</c:v>
                </c:pt>
                <c:pt idx="36">
                  <c:v>69.44444444444446</c:v>
                </c:pt>
                <c:pt idx="37">
                  <c:v>67.56756756756758</c:v>
                </c:pt>
                <c:pt idx="38">
                  <c:v>65.78947368421055</c:v>
                </c:pt>
                <c:pt idx="39">
                  <c:v>64.10256410256409</c:v>
                </c:pt>
                <c:pt idx="40">
                  <c:v>62.5</c:v>
                </c:pt>
                <c:pt idx="41">
                  <c:v>60.97560975609757</c:v>
                </c:pt>
                <c:pt idx="42">
                  <c:v>59.52380952380952</c:v>
                </c:pt>
                <c:pt idx="43">
                  <c:v>58.139534883720934</c:v>
                </c:pt>
                <c:pt idx="44">
                  <c:v>56.81818181818181</c:v>
                </c:pt>
                <c:pt idx="45">
                  <c:v>55.55555555555555</c:v>
                </c:pt>
                <c:pt idx="46">
                  <c:v>54.34782608695652</c:v>
                </c:pt>
                <c:pt idx="47">
                  <c:v>53.191489361702125</c:v>
                </c:pt>
                <c:pt idx="48">
                  <c:v>52.08333333333334</c:v>
                </c:pt>
                <c:pt idx="49">
                  <c:v>51.02040816326531</c:v>
                </c:pt>
                <c:pt idx="50">
                  <c:v>49.99999999999999</c:v>
                </c:pt>
                <c:pt idx="51">
                  <c:v>49.019607843137244</c:v>
                </c:pt>
                <c:pt idx="52">
                  <c:v>48.07692307692308</c:v>
                </c:pt>
                <c:pt idx="53">
                  <c:v>47.169811320754725</c:v>
                </c:pt>
                <c:pt idx="54">
                  <c:v>46.29629629629629</c:v>
                </c:pt>
                <c:pt idx="55">
                  <c:v>45.45454545454546</c:v>
                </c:pt>
                <c:pt idx="56">
                  <c:v>44.64285714285714</c:v>
                </c:pt>
                <c:pt idx="57">
                  <c:v>43.859649122807014</c:v>
                </c:pt>
                <c:pt idx="58">
                  <c:v>43.103448275862064</c:v>
                </c:pt>
                <c:pt idx="59">
                  <c:v>42.3728813559322</c:v>
                </c:pt>
                <c:pt idx="60">
                  <c:v>41.666666666666664</c:v>
                </c:pt>
                <c:pt idx="61">
                  <c:v>40.98360655737705</c:v>
                </c:pt>
                <c:pt idx="62">
                  <c:v>40.32258064516129</c:v>
                </c:pt>
                <c:pt idx="63">
                  <c:v>39.682539682539684</c:v>
                </c:pt>
                <c:pt idx="64">
                  <c:v>39.0625</c:v>
                </c:pt>
                <c:pt idx="65">
                  <c:v>38.46153846153847</c:v>
                </c:pt>
                <c:pt idx="66">
                  <c:v>37.87878787878787</c:v>
                </c:pt>
                <c:pt idx="67">
                  <c:v>37.31343283582089</c:v>
                </c:pt>
                <c:pt idx="68">
                  <c:v>36.76470588235294</c:v>
                </c:pt>
                <c:pt idx="69">
                  <c:v>36.231884057971016</c:v>
                </c:pt>
                <c:pt idx="70">
                  <c:v>35.714285714285715</c:v>
                </c:pt>
                <c:pt idx="71">
                  <c:v>35.2112676056338</c:v>
                </c:pt>
                <c:pt idx="72">
                  <c:v>34.72222222222222</c:v>
                </c:pt>
                <c:pt idx="73">
                  <c:v>34.24657534246576</c:v>
                </c:pt>
                <c:pt idx="74">
                  <c:v>33.78378378378378</c:v>
                </c:pt>
                <c:pt idx="75">
                  <c:v>33.33333333333333</c:v>
                </c:pt>
                <c:pt idx="76">
                  <c:v>32.89473684210525</c:v>
                </c:pt>
                <c:pt idx="77">
                  <c:v>32.46753246753246</c:v>
                </c:pt>
                <c:pt idx="78">
                  <c:v>32.051282051282044</c:v>
                </c:pt>
                <c:pt idx="79">
                  <c:v>31.64556962025317</c:v>
                </c:pt>
                <c:pt idx="80">
                  <c:v>31.249999999999993</c:v>
                </c:pt>
                <c:pt idx="81">
                  <c:v>30.864197530864196</c:v>
                </c:pt>
                <c:pt idx="82">
                  <c:v>30.487804878048777</c:v>
                </c:pt>
                <c:pt idx="83">
                  <c:v>30.12048192771084</c:v>
                </c:pt>
                <c:pt idx="84">
                  <c:v>29.76190476190477</c:v>
                </c:pt>
                <c:pt idx="85">
                  <c:v>29.41176470588235</c:v>
                </c:pt>
                <c:pt idx="86">
                  <c:v>29.069767441860467</c:v>
                </c:pt>
                <c:pt idx="87">
                  <c:v>28.73563218390804</c:v>
                </c:pt>
                <c:pt idx="88">
                  <c:v>28.409090909090907</c:v>
                </c:pt>
                <c:pt idx="89">
                  <c:v>28.089887640449447</c:v>
                </c:pt>
                <c:pt idx="90">
                  <c:v>27.777777777777775</c:v>
                </c:pt>
                <c:pt idx="91">
                  <c:v>27.472527472527478</c:v>
                </c:pt>
                <c:pt idx="92">
                  <c:v>27.17391304347827</c:v>
                </c:pt>
                <c:pt idx="93">
                  <c:v>26.881720430107524</c:v>
                </c:pt>
                <c:pt idx="94">
                  <c:v>26.595744680851062</c:v>
                </c:pt>
                <c:pt idx="95">
                  <c:v>26.315789473684216</c:v>
                </c:pt>
                <c:pt idx="96">
                  <c:v>26.04166666666667</c:v>
                </c:pt>
                <c:pt idx="97">
                  <c:v>25.77319587628866</c:v>
                </c:pt>
                <c:pt idx="98">
                  <c:v>25.51020408163265</c:v>
                </c:pt>
                <c:pt idx="99">
                  <c:v>25.252525252525253</c:v>
                </c:pt>
                <c:pt idx="100">
                  <c:v>25</c:v>
                </c:pt>
              </c:numCache>
            </c:numRef>
          </c:yVal>
          <c:smooth val="0"/>
        </c:ser>
        <c:ser>
          <c:idx val="8"/>
          <c:order val="8"/>
          <c:tx>
            <c:v>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workings'!$J$4:$J$108</c:f>
              <c:numCache>
                <c:ptCount val="105"/>
                <c:pt idx="1">
                  <c:v>3600</c:v>
                </c:pt>
                <c:pt idx="2">
                  <c:v>1799.9999999999995</c:v>
                </c:pt>
                <c:pt idx="3">
                  <c:v>1200.0000000000002</c:v>
                </c:pt>
                <c:pt idx="4">
                  <c:v>900</c:v>
                </c:pt>
                <c:pt idx="5">
                  <c:v>719.9999999999999</c:v>
                </c:pt>
                <c:pt idx="6">
                  <c:v>600.0000000000001</c:v>
                </c:pt>
                <c:pt idx="7">
                  <c:v>514.2857142857142</c:v>
                </c:pt>
                <c:pt idx="8">
                  <c:v>449.9999999999999</c:v>
                </c:pt>
                <c:pt idx="9">
                  <c:v>400</c:v>
                </c:pt>
                <c:pt idx="10">
                  <c:v>360</c:v>
                </c:pt>
                <c:pt idx="11">
                  <c:v>327.2727272727273</c:v>
                </c:pt>
                <c:pt idx="12">
                  <c:v>300.00000000000006</c:v>
                </c:pt>
                <c:pt idx="13">
                  <c:v>276.923076923077</c:v>
                </c:pt>
                <c:pt idx="14">
                  <c:v>257.1428571428571</c:v>
                </c:pt>
                <c:pt idx="15">
                  <c:v>239.99999999999997</c:v>
                </c:pt>
                <c:pt idx="16">
                  <c:v>225</c:v>
                </c:pt>
                <c:pt idx="17">
                  <c:v>211.76470588235293</c:v>
                </c:pt>
                <c:pt idx="18">
                  <c:v>200.00000000000003</c:v>
                </c:pt>
                <c:pt idx="19">
                  <c:v>189.4736842105263</c:v>
                </c:pt>
                <c:pt idx="20">
                  <c:v>179.99999999999997</c:v>
                </c:pt>
                <c:pt idx="21">
                  <c:v>171.42857142857142</c:v>
                </c:pt>
                <c:pt idx="22">
                  <c:v>163.6363636363636</c:v>
                </c:pt>
                <c:pt idx="23">
                  <c:v>156.5217391304348</c:v>
                </c:pt>
                <c:pt idx="24">
                  <c:v>150.00000000000003</c:v>
                </c:pt>
                <c:pt idx="25">
                  <c:v>144</c:v>
                </c:pt>
                <c:pt idx="26">
                  <c:v>138.46153846153848</c:v>
                </c:pt>
                <c:pt idx="27">
                  <c:v>133.33333333333331</c:v>
                </c:pt>
                <c:pt idx="28">
                  <c:v>128.57142857142856</c:v>
                </c:pt>
                <c:pt idx="29">
                  <c:v>124.13793103448278</c:v>
                </c:pt>
                <c:pt idx="30">
                  <c:v>120</c:v>
                </c:pt>
                <c:pt idx="31">
                  <c:v>116.12903225806454</c:v>
                </c:pt>
                <c:pt idx="32">
                  <c:v>112.49999999999997</c:v>
                </c:pt>
                <c:pt idx="33">
                  <c:v>109.09090909090908</c:v>
                </c:pt>
                <c:pt idx="34">
                  <c:v>105.88235294117645</c:v>
                </c:pt>
                <c:pt idx="35">
                  <c:v>102.85714285714286</c:v>
                </c:pt>
                <c:pt idx="36">
                  <c:v>100</c:v>
                </c:pt>
                <c:pt idx="37">
                  <c:v>97.2972972972973</c:v>
                </c:pt>
                <c:pt idx="38">
                  <c:v>94.73684210526318</c:v>
                </c:pt>
                <c:pt idx="39">
                  <c:v>92.3076923076923</c:v>
                </c:pt>
                <c:pt idx="40">
                  <c:v>90</c:v>
                </c:pt>
                <c:pt idx="41">
                  <c:v>87.80487804878048</c:v>
                </c:pt>
                <c:pt idx="42">
                  <c:v>85.71428571428572</c:v>
                </c:pt>
                <c:pt idx="43">
                  <c:v>83.72093023255813</c:v>
                </c:pt>
                <c:pt idx="44">
                  <c:v>81.81818181818183</c:v>
                </c:pt>
                <c:pt idx="45">
                  <c:v>80.00000000000001</c:v>
                </c:pt>
                <c:pt idx="46">
                  <c:v>78.26086956521739</c:v>
                </c:pt>
                <c:pt idx="47">
                  <c:v>76.59574468085107</c:v>
                </c:pt>
                <c:pt idx="48">
                  <c:v>75.00000000000001</c:v>
                </c:pt>
                <c:pt idx="49">
                  <c:v>73.46938775510203</c:v>
                </c:pt>
                <c:pt idx="50">
                  <c:v>71.99999999999999</c:v>
                </c:pt>
                <c:pt idx="51">
                  <c:v>70.58823529411765</c:v>
                </c:pt>
                <c:pt idx="52">
                  <c:v>69.23076923076925</c:v>
                </c:pt>
                <c:pt idx="53">
                  <c:v>67.9245283018868</c:v>
                </c:pt>
                <c:pt idx="54">
                  <c:v>66.66666666666667</c:v>
                </c:pt>
                <c:pt idx="55">
                  <c:v>65.45454545454545</c:v>
                </c:pt>
                <c:pt idx="56">
                  <c:v>64.28571428571428</c:v>
                </c:pt>
                <c:pt idx="57">
                  <c:v>63.1578947368421</c:v>
                </c:pt>
                <c:pt idx="58">
                  <c:v>62.068965517241374</c:v>
                </c:pt>
                <c:pt idx="59">
                  <c:v>61.01694915254238</c:v>
                </c:pt>
                <c:pt idx="60">
                  <c:v>59.99999999999999</c:v>
                </c:pt>
                <c:pt idx="61">
                  <c:v>59.016393442622956</c:v>
                </c:pt>
                <c:pt idx="62">
                  <c:v>58.064516129032256</c:v>
                </c:pt>
                <c:pt idx="63">
                  <c:v>57.14285714285714</c:v>
                </c:pt>
                <c:pt idx="64">
                  <c:v>56.25</c:v>
                </c:pt>
                <c:pt idx="65">
                  <c:v>55.38461538461539</c:v>
                </c:pt>
                <c:pt idx="66">
                  <c:v>54.54545454545453</c:v>
                </c:pt>
                <c:pt idx="67">
                  <c:v>53.731343283582085</c:v>
                </c:pt>
                <c:pt idx="68">
                  <c:v>52.94117647058823</c:v>
                </c:pt>
                <c:pt idx="69">
                  <c:v>52.173913043478265</c:v>
                </c:pt>
                <c:pt idx="70">
                  <c:v>51.42857142857143</c:v>
                </c:pt>
                <c:pt idx="71">
                  <c:v>50.704225352112665</c:v>
                </c:pt>
                <c:pt idx="72">
                  <c:v>50.00000000000001</c:v>
                </c:pt>
                <c:pt idx="73">
                  <c:v>49.31506849315069</c:v>
                </c:pt>
                <c:pt idx="74">
                  <c:v>48.648648648648646</c:v>
                </c:pt>
                <c:pt idx="75">
                  <c:v>47.99999999999999</c:v>
                </c:pt>
                <c:pt idx="76">
                  <c:v>47.368421052631575</c:v>
                </c:pt>
                <c:pt idx="77">
                  <c:v>46.75324675324674</c:v>
                </c:pt>
                <c:pt idx="78">
                  <c:v>46.153846153846146</c:v>
                </c:pt>
                <c:pt idx="79">
                  <c:v>45.56962025316456</c:v>
                </c:pt>
                <c:pt idx="80">
                  <c:v>44.99999999999999</c:v>
                </c:pt>
                <c:pt idx="81">
                  <c:v>44.44444444444445</c:v>
                </c:pt>
                <c:pt idx="82">
                  <c:v>43.90243902439023</c:v>
                </c:pt>
                <c:pt idx="83">
                  <c:v>43.37349397590361</c:v>
                </c:pt>
                <c:pt idx="84">
                  <c:v>42.857142857142854</c:v>
                </c:pt>
                <c:pt idx="85">
                  <c:v>42.352941176470594</c:v>
                </c:pt>
                <c:pt idx="86">
                  <c:v>41.86046511627907</c:v>
                </c:pt>
                <c:pt idx="87">
                  <c:v>41.37931034482759</c:v>
                </c:pt>
                <c:pt idx="88">
                  <c:v>40.9090909090909</c:v>
                </c:pt>
                <c:pt idx="89">
                  <c:v>40.449438202247194</c:v>
                </c:pt>
                <c:pt idx="90">
                  <c:v>39.99999999999999</c:v>
                </c:pt>
                <c:pt idx="91">
                  <c:v>39.56043956043956</c:v>
                </c:pt>
                <c:pt idx="92">
                  <c:v>39.1304347826087</c:v>
                </c:pt>
                <c:pt idx="93">
                  <c:v>38.70967741935483</c:v>
                </c:pt>
                <c:pt idx="94">
                  <c:v>38.29787234042552</c:v>
                </c:pt>
                <c:pt idx="95">
                  <c:v>37.894736842105274</c:v>
                </c:pt>
                <c:pt idx="96">
                  <c:v>37.50000000000001</c:v>
                </c:pt>
                <c:pt idx="97">
                  <c:v>37.11340206185568</c:v>
                </c:pt>
                <c:pt idx="98">
                  <c:v>36.73469387755102</c:v>
                </c:pt>
                <c:pt idx="99">
                  <c:v>36.36363636363636</c:v>
                </c:pt>
                <c:pt idx="100">
                  <c:v>36</c:v>
                </c:pt>
              </c:numCache>
            </c:numRef>
          </c:yVal>
          <c:smooth val="0"/>
        </c:ser>
        <c:axId val="63936427"/>
        <c:axId val="38556932"/>
      </c:scatterChart>
      <c:valAx>
        <c:axId val="63936427"/>
        <c:scaling>
          <c:orientation val="minMax"/>
          <c:max val="100"/>
        </c:scaling>
        <c:axPos val="b"/>
        <c:title>
          <c:tx>
            <c:rich>
              <a:bodyPr vert="horz" rot="0" anchor="ctr"/>
              <a:lstStyle/>
              <a:p>
                <a:pPr algn="ctr">
                  <a:defRPr/>
                </a:pPr>
                <a:r>
                  <a:rPr lang="en-US" cap="none" sz="1200" b="1" i="0" u="none" baseline="0">
                    <a:latin typeface="Arial"/>
                    <a:ea typeface="Arial"/>
                    <a:cs typeface="Arial"/>
                  </a:rPr>
                  <a:t>Pairs of jeans per year</a:t>
                </a:r>
              </a:p>
            </c:rich>
          </c:tx>
          <c:layout/>
          <c:overlay val="0"/>
          <c:spPr>
            <a:noFill/>
            <a:ln>
              <a:noFill/>
            </a:ln>
          </c:spPr>
        </c:title>
        <c:delete val="0"/>
        <c:numFmt formatCode="General" sourceLinked="1"/>
        <c:majorTickMark val="out"/>
        <c:minorTickMark val="none"/>
        <c:tickLblPos val="nextTo"/>
        <c:crossAx val="38556932"/>
        <c:crosses val="autoZero"/>
        <c:crossBetween val="midCat"/>
        <c:dispUnits/>
        <c:majorUnit val="10"/>
      </c:valAx>
      <c:valAx>
        <c:axId val="38556932"/>
        <c:scaling>
          <c:orientation val="minMax"/>
          <c:max val="100"/>
          <c:min val="0"/>
        </c:scaling>
        <c:axPos val="l"/>
        <c:title>
          <c:tx>
            <c:rich>
              <a:bodyPr vert="horz" rot="-5400000" anchor="ctr"/>
              <a:lstStyle/>
              <a:p>
                <a:pPr algn="ctr">
                  <a:defRPr/>
                </a:pPr>
                <a:r>
                  <a:rPr lang="en-US" cap="none" sz="1200" b="1" i="0" u="none" baseline="0">
                    <a:latin typeface="Arial"/>
                    <a:ea typeface="Arial"/>
                    <a:cs typeface="Arial"/>
                  </a:rPr>
                  <a:t>Bottles of cider per year</a:t>
                </a:r>
              </a:p>
            </c:rich>
          </c:tx>
          <c:layout/>
          <c:overlay val="0"/>
          <c:spPr>
            <a:noFill/>
            <a:ln>
              <a:noFill/>
            </a:ln>
          </c:spPr>
        </c:title>
        <c:delete val="0"/>
        <c:numFmt formatCode="General" sourceLinked="1"/>
        <c:majorTickMark val="out"/>
        <c:minorTickMark val="none"/>
        <c:tickLblPos val="nextTo"/>
        <c:crossAx val="63936427"/>
        <c:crosses val="autoZero"/>
        <c:crossBetween val="midCat"/>
        <c:dispUnits/>
        <c:majorUnit val="10"/>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xdr:row>
      <xdr:rowOff>9525</xdr:rowOff>
    </xdr:from>
    <xdr:to>
      <xdr:col>11</xdr:col>
      <xdr:colOff>228600</xdr:colOff>
      <xdr:row>24</xdr:row>
      <xdr:rowOff>95250</xdr:rowOff>
    </xdr:to>
    <xdr:graphicFrame>
      <xdr:nvGraphicFramePr>
        <xdr:cNvPr id="1" name="Chart 1"/>
        <xdr:cNvGraphicFramePr/>
      </xdr:nvGraphicFramePr>
      <xdr:xfrm>
        <a:off x="2257425" y="171450"/>
        <a:ext cx="4676775"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8"/>
  <sheetViews>
    <sheetView workbookViewId="0" topLeftCell="A1">
      <selection activeCell="A2" sqref="A2"/>
    </sheetView>
  </sheetViews>
  <sheetFormatPr defaultColWidth="9.140625" defaultRowHeight="12.75"/>
  <sheetData>
    <row r="1" ht="12.75">
      <c r="C1" t="s">
        <v>6</v>
      </c>
    </row>
    <row r="2" ht="12.75">
      <c r="C2" t="s">
        <v>7</v>
      </c>
    </row>
    <row r="3" spans="1:10" ht="12.75">
      <c r="A3" t="s">
        <v>4</v>
      </c>
      <c r="B3" t="s">
        <v>5</v>
      </c>
      <c r="C3">
        <v>10</v>
      </c>
      <c r="D3">
        <v>20</v>
      </c>
      <c r="E3">
        <v>30</v>
      </c>
      <c r="F3">
        <f>+'Consumer choice'!C11</f>
        <v>34.64101615137755</v>
      </c>
      <c r="H3">
        <v>40</v>
      </c>
      <c r="I3">
        <v>50</v>
      </c>
      <c r="J3">
        <v>60</v>
      </c>
    </row>
    <row r="4" spans="1:2" ht="12.75">
      <c r="A4">
        <v>0</v>
      </c>
      <c r="B4">
        <f>MAX(('Consumer choice'!$A$8-'Consumer choice'!$A$5*A4)/'Consumer choice'!$A$3,0)</f>
        <v>50</v>
      </c>
    </row>
    <row r="5" spans="1:10" ht="12.75">
      <c r="A5">
        <f aca="true" t="shared" si="0" ref="A5:A36">1+A4</f>
        <v>1</v>
      </c>
      <c r="B5">
        <f>MAX(('Consumer choice'!$A$8-'Consumer choice'!$A$5*A5)/'Consumer choice'!$A$3,0)</f>
        <v>49.5</v>
      </c>
      <c r="C5">
        <f>+(C$3/$A5^'Consumer choice'!$C$5)^(1/'Consumer choice'!$C$3)</f>
        <v>100</v>
      </c>
      <c r="D5">
        <f>+(D$3/$A5^'Consumer choice'!$C$5)^(1/'Consumer choice'!$C$3)</f>
        <v>400</v>
      </c>
      <c r="E5">
        <f>+(E$3/$A5^'Consumer choice'!$C$5)^(1/'Consumer choice'!$C$3)</f>
        <v>900</v>
      </c>
      <c r="F5">
        <f>+(F$3/$A5^'Consumer choice'!$C$5)^(1/'Consumer choice'!$C$3)</f>
        <v>1200.0000000000002</v>
      </c>
      <c r="H5">
        <f>+(H$3/$A5^'Consumer choice'!$C$5)^(1/'Consumer choice'!$C$3)</f>
        <v>1600</v>
      </c>
      <c r="I5">
        <f>+(I$3/$A5^'Consumer choice'!$C$5)^(1/'Consumer choice'!$C$3)</f>
        <v>2500</v>
      </c>
      <c r="J5">
        <f>+(J$3/$A5^'Consumer choice'!$C$5)^(1/'Consumer choice'!$C$3)</f>
        <v>3600</v>
      </c>
    </row>
    <row r="6" spans="1:10" ht="12.75">
      <c r="A6">
        <f t="shared" si="0"/>
        <v>2</v>
      </c>
      <c r="B6">
        <f>MAX(('Consumer choice'!$A$8-'Consumer choice'!$A$5*A6)/'Consumer choice'!$A$3,0)</f>
        <v>49</v>
      </c>
      <c r="C6">
        <f>+(C$3/$A6^'Consumer choice'!$C$5)^(1/'Consumer choice'!$C$3)</f>
        <v>49.99999999999999</v>
      </c>
      <c r="D6">
        <f>+(D$3/$A6^'Consumer choice'!$C$5)^(1/'Consumer choice'!$C$3)</f>
        <v>199.99999999999997</v>
      </c>
      <c r="E6">
        <f>+(E$3/$A6^'Consumer choice'!$C$5)^(1/'Consumer choice'!$C$3)</f>
        <v>449.9999999999999</v>
      </c>
      <c r="F6">
        <f>+(F$3/$A6^'Consumer choice'!$C$5)^(1/'Consumer choice'!$C$3)</f>
        <v>600</v>
      </c>
      <c r="H6">
        <f>+(H$3/$A6^'Consumer choice'!$C$5)^(1/'Consumer choice'!$C$3)</f>
        <v>799.9999999999999</v>
      </c>
      <c r="I6">
        <f>+(I$3/$A6^'Consumer choice'!$C$5)^(1/'Consumer choice'!$C$3)</f>
        <v>1249.9999999999995</v>
      </c>
      <c r="J6">
        <f>+(J$3/$A6^'Consumer choice'!$C$5)^(1/'Consumer choice'!$C$3)</f>
        <v>1799.9999999999995</v>
      </c>
    </row>
    <row r="7" spans="1:10" ht="12.75">
      <c r="A7">
        <f t="shared" si="0"/>
        <v>3</v>
      </c>
      <c r="B7">
        <f>MAX(('Consumer choice'!$A$8-'Consumer choice'!$A$5*A7)/'Consumer choice'!$A$3,0)</f>
        <v>48.5</v>
      </c>
      <c r="C7">
        <f>+(C$3/$A7^'Consumer choice'!$C$5)^(1/'Consumer choice'!$C$3)</f>
        <v>33.33333333333334</v>
      </c>
      <c r="D7">
        <f>+(D$3/$A7^'Consumer choice'!$C$5)^(1/'Consumer choice'!$C$3)</f>
        <v>133.33333333333337</v>
      </c>
      <c r="E7">
        <f>+(E$3/$A7^'Consumer choice'!$C$5)^(1/'Consumer choice'!$C$3)</f>
        <v>300.00000000000006</v>
      </c>
      <c r="F7">
        <f>+(F$3/$A7^'Consumer choice'!$C$5)^(1/'Consumer choice'!$C$3)</f>
        <v>400.0000000000001</v>
      </c>
      <c r="H7">
        <f>+(H$3/$A7^'Consumer choice'!$C$5)^(1/'Consumer choice'!$C$3)</f>
        <v>533.3333333333335</v>
      </c>
      <c r="I7">
        <f>+(I$3/$A7^'Consumer choice'!$C$5)^(1/'Consumer choice'!$C$3)</f>
        <v>833.3333333333335</v>
      </c>
      <c r="J7">
        <f>+(J$3/$A7^'Consumer choice'!$C$5)^(1/'Consumer choice'!$C$3)</f>
        <v>1200.0000000000002</v>
      </c>
    </row>
    <row r="8" spans="1:10" ht="12.75">
      <c r="A8">
        <f t="shared" si="0"/>
        <v>4</v>
      </c>
      <c r="B8">
        <f>MAX(('Consumer choice'!$A$8-'Consumer choice'!$A$5*A8)/'Consumer choice'!$A$3,0)</f>
        <v>48</v>
      </c>
      <c r="C8">
        <f>+(C$3/$A8^'Consumer choice'!$C$5)^(1/'Consumer choice'!$C$3)</f>
        <v>25</v>
      </c>
      <c r="D8">
        <f>+(D$3/$A8^'Consumer choice'!$C$5)^(1/'Consumer choice'!$C$3)</f>
        <v>100</v>
      </c>
      <c r="E8">
        <f>+(E$3/$A8^'Consumer choice'!$C$5)^(1/'Consumer choice'!$C$3)</f>
        <v>225</v>
      </c>
      <c r="F8">
        <f>+(F$3/$A8^'Consumer choice'!$C$5)^(1/'Consumer choice'!$C$3)</f>
        <v>300.00000000000006</v>
      </c>
      <c r="H8">
        <f>+(H$3/$A8^'Consumer choice'!$C$5)^(1/'Consumer choice'!$C$3)</f>
        <v>400</v>
      </c>
      <c r="I8">
        <f>+(I$3/$A8^'Consumer choice'!$C$5)^(1/'Consumer choice'!$C$3)</f>
        <v>625</v>
      </c>
      <c r="J8">
        <f>+(J$3/$A8^'Consumer choice'!$C$5)^(1/'Consumer choice'!$C$3)</f>
        <v>900</v>
      </c>
    </row>
    <row r="9" spans="1:10" ht="12.75">
      <c r="A9">
        <f t="shared" si="0"/>
        <v>5</v>
      </c>
      <c r="B9">
        <f>MAX(('Consumer choice'!$A$8-'Consumer choice'!$A$5*A9)/'Consumer choice'!$A$3,0)</f>
        <v>47.5</v>
      </c>
      <c r="C9">
        <f>+(C$3/$A9^'Consumer choice'!$C$5)^(1/'Consumer choice'!$C$3)</f>
        <v>20.000000000000004</v>
      </c>
      <c r="D9">
        <f>+(D$3/$A9^'Consumer choice'!$C$5)^(1/'Consumer choice'!$C$3)</f>
        <v>80.00000000000001</v>
      </c>
      <c r="E9">
        <f>+(E$3/$A9^'Consumer choice'!$C$5)^(1/'Consumer choice'!$C$3)</f>
        <v>179.99999999999997</v>
      </c>
      <c r="F9">
        <f>+(F$3/$A9^'Consumer choice'!$C$5)^(1/'Consumer choice'!$C$3)</f>
        <v>240.00000000000003</v>
      </c>
      <c r="H9">
        <f>+(H$3/$A9^'Consumer choice'!$C$5)^(1/'Consumer choice'!$C$3)</f>
        <v>320.00000000000006</v>
      </c>
      <c r="I9">
        <f>+(I$3/$A9^'Consumer choice'!$C$5)^(1/'Consumer choice'!$C$3)</f>
        <v>499.9999999999999</v>
      </c>
      <c r="J9">
        <f>+(J$3/$A9^'Consumer choice'!$C$5)^(1/'Consumer choice'!$C$3)</f>
        <v>719.9999999999999</v>
      </c>
    </row>
    <row r="10" spans="1:10" ht="12.75">
      <c r="A10">
        <f t="shared" si="0"/>
        <v>6</v>
      </c>
      <c r="B10">
        <f>MAX(('Consumer choice'!$A$8-'Consumer choice'!$A$5*A10)/'Consumer choice'!$A$3,0)</f>
        <v>47</v>
      </c>
      <c r="C10">
        <f>+(C$3/$A10^'Consumer choice'!$C$5)^(1/'Consumer choice'!$C$3)</f>
        <v>16.666666666666668</v>
      </c>
      <c r="D10">
        <f>+(D$3/$A10^'Consumer choice'!$C$5)^(1/'Consumer choice'!$C$3)</f>
        <v>66.66666666666667</v>
      </c>
      <c r="E10">
        <f>+(E$3/$A10^'Consumer choice'!$C$5)^(1/'Consumer choice'!$C$3)</f>
        <v>150.00000000000003</v>
      </c>
      <c r="F10">
        <f>+(F$3/$A10^'Consumer choice'!$C$5)^(1/'Consumer choice'!$C$3)</f>
        <v>200.00000000000006</v>
      </c>
      <c r="H10">
        <f>+(H$3/$A10^'Consumer choice'!$C$5)^(1/'Consumer choice'!$C$3)</f>
        <v>266.6666666666667</v>
      </c>
      <c r="I10">
        <f>+(I$3/$A10^'Consumer choice'!$C$5)^(1/'Consumer choice'!$C$3)</f>
        <v>416.66666666666674</v>
      </c>
      <c r="J10">
        <f>+(J$3/$A10^'Consumer choice'!$C$5)^(1/'Consumer choice'!$C$3)</f>
        <v>600.0000000000001</v>
      </c>
    </row>
    <row r="11" spans="1:10" ht="12.75">
      <c r="A11">
        <f t="shared" si="0"/>
        <v>7</v>
      </c>
      <c r="B11">
        <f>MAX(('Consumer choice'!$A$8-'Consumer choice'!$A$5*A11)/'Consumer choice'!$A$3,0)</f>
        <v>46.5</v>
      </c>
      <c r="C11">
        <f>+(C$3/$A11^'Consumer choice'!$C$5)^(1/'Consumer choice'!$C$3)</f>
        <v>14.285714285714285</v>
      </c>
      <c r="D11">
        <f>+(D$3/$A11^'Consumer choice'!$C$5)^(1/'Consumer choice'!$C$3)</f>
        <v>57.14285714285714</v>
      </c>
      <c r="E11">
        <f>+(E$3/$A11^'Consumer choice'!$C$5)^(1/'Consumer choice'!$C$3)</f>
        <v>128.57142857142856</v>
      </c>
      <c r="F11">
        <f>+(F$3/$A11^'Consumer choice'!$C$5)^(1/'Consumer choice'!$C$3)</f>
        <v>171.42857142857142</v>
      </c>
      <c r="H11">
        <f>+(H$3/$A11^'Consumer choice'!$C$5)^(1/'Consumer choice'!$C$3)</f>
        <v>228.57142857142856</v>
      </c>
      <c r="I11">
        <f>+(I$3/$A11^'Consumer choice'!$C$5)^(1/'Consumer choice'!$C$3)</f>
        <v>357.1428571428571</v>
      </c>
      <c r="J11">
        <f>+(J$3/$A11^'Consumer choice'!$C$5)^(1/'Consumer choice'!$C$3)</f>
        <v>514.2857142857142</v>
      </c>
    </row>
    <row r="12" spans="1:10" ht="12.75">
      <c r="A12">
        <f t="shared" si="0"/>
        <v>8</v>
      </c>
      <c r="B12">
        <f>MAX(('Consumer choice'!$A$8-'Consumer choice'!$A$5*A12)/'Consumer choice'!$A$3,0)</f>
        <v>46</v>
      </c>
      <c r="C12">
        <f>+(C$3/$A12^'Consumer choice'!$C$5)^(1/'Consumer choice'!$C$3)</f>
        <v>12.499999999999998</v>
      </c>
      <c r="D12">
        <f>+(D$3/$A12^'Consumer choice'!$C$5)^(1/'Consumer choice'!$C$3)</f>
        <v>49.99999999999999</v>
      </c>
      <c r="E12">
        <f>+(E$3/$A12^'Consumer choice'!$C$5)^(1/'Consumer choice'!$C$3)</f>
        <v>112.49999999999997</v>
      </c>
      <c r="F12">
        <f>+(F$3/$A12^'Consumer choice'!$C$5)^(1/'Consumer choice'!$C$3)</f>
        <v>150</v>
      </c>
      <c r="H12">
        <f>+(H$3/$A12^'Consumer choice'!$C$5)^(1/'Consumer choice'!$C$3)</f>
        <v>199.99999999999997</v>
      </c>
      <c r="I12">
        <f>+(I$3/$A12^'Consumer choice'!$C$5)^(1/'Consumer choice'!$C$3)</f>
        <v>312.4999999999999</v>
      </c>
      <c r="J12">
        <f>+(J$3/$A12^'Consumer choice'!$C$5)^(1/'Consumer choice'!$C$3)</f>
        <v>449.9999999999999</v>
      </c>
    </row>
    <row r="13" spans="1:10" ht="12.75">
      <c r="A13">
        <f t="shared" si="0"/>
        <v>9</v>
      </c>
      <c r="B13">
        <f>MAX(('Consumer choice'!$A$8-'Consumer choice'!$A$5*A13)/'Consumer choice'!$A$3,0)</f>
        <v>45.5</v>
      </c>
      <c r="C13">
        <f>+(C$3/$A13^'Consumer choice'!$C$5)^(1/'Consumer choice'!$C$3)</f>
        <v>11.111111111111112</v>
      </c>
      <c r="D13">
        <f>+(D$3/$A13^'Consumer choice'!$C$5)^(1/'Consumer choice'!$C$3)</f>
        <v>44.44444444444445</v>
      </c>
      <c r="E13">
        <f>+(E$3/$A13^'Consumer choice'!$C$5)^(1/'Consumer choice'!$C$3)</f>
        <v>100</v>
      </c>
      <c r="F13">
        <f>+(F$3/$A13^'Consumer choice'!$C$5)^(1/'Consumer choice'!$C$3)</f>
        <v>133.33333333333337</v>
      </c>
      <c r="H13">
        <f>+(H$3/$A13^'Consumer choice'!$C$5)^(1/'Consumer choice'!$C$3)</f>
        <v>177.7777777777778</v>
      </c>
      <c r="I13">
        <f>+(I$3/$A13^'Consumer choice'!$C$5)^(1/'Consumer choice'!$C$3)</f>
        <v>277.7777777777778</v>
      </c>
      <c r="J13">
        <f>+(J$3/$A13^'Consumer choice'!$C$5)^(1/'Consumer choice'!$C$3)</f>
        <v>400</v>
      </c>
    </row>
    <row r="14" spans="1:10" ht="12.75">
      <c r="A14">
        <f t="shared" si="0"/>
        <v>10</v>
      </c>
      <c r="B14">
        <f>MAX(('Consumer choice'!$A$8-'Consumer choice'!$A$5*A14)/'Consumer choice'!$A$3,0)</f>
        <v>45</v>
      </c>
      <c r="C14">
        <f>+(C$3/$A14^'Consumer choice'!$C$5)^(1/'Consumer choice'!$C$3)</f>
        <v>9.999999999999998</v>
      </c>
      <c r="D14">
        <f>+(D$3/$A14^'Consumer choice'!$C$5)^(1/'Consumer choice'!$C$3)</f>
        <v>39.99999999999999</v>
      </c>
      <c r="E14">
        <f>+(E$3/$A14^'Consumer choice'!$C$5)^(1/'Consumer choice'!$C$3)</f>
        <v>90</v>
      </c>
      <c r="F14">
        <f>+(F$3/$A14^'Consumer choice'!$C$5)^(1/'Consumer choice'!$C$3)</f>
        <v>120</v>
      </c>
      <c r="H14">
        <f>+(H$3/$A14^'Consumer choice'!$C$5)^(1/'Consumer choice'!$C$3)</f>
        <v>159.99999999999997</v>
      </c>
      <c r="I14">
        <f>+(I$3/$A14^'Consumer choice'!$C$5)^(1/'Consumer choice'!$C$3)</f>
        <v>250</v>
      </c>
      <c r="J14">
        <f>+(J$3/$A14^'Consumer choice'!$C$5)^(1/'Consumer choice'!$C$3)</f>
        <v>360</v>
      </c>
    </row>
    <row r="15" spans="1:10" ht="12.75">
      <c r="A15">
        <f t="shared" si="0"/>
        <v>11</v>
      </c>
      <c r="B15">
        <f>MAX(('Consumer choice'!$A$8-'Consumer choice'!$A$5*A15)/'Consumer choice'!$A$3,0)</f>
        <v>44.5</v>
      </c>
      <c r="C15">
        <f>+(C$3/$A15^'Consumer choice'!$C$5)^(1/'Consumer choice'!$C$3)</f>
        <v>9.09090909090909</v>
      </c>
      <c r="D15">
        <f>+(D$3/$A15^'Consumer choice'!$C$5)^(1/'Consumer choice'!$C$3)</f>
        <v>36.36363636363636</v>
      </c>
      <c r="E15">
        <f>+(E$3/$A15^'Consumer choice'!$C$5)^(1/'Consumer choice'!$C$3)</f>
        <v>81.81818181818183</v>
      </c>
      <c r="F15">
        <f>+(F$3/$A15^'Consumer choice'!$C$5)^(1/'Consumer choice'!$C$3)</f>
        <v>109.09090909090911</v>
      </c>
      <c r="H15">
        <f>+(H$3/$A15^'Consumer choice'!$C$5)^(1/'Consumer choice'!$C$3)</f>
        <v>145.45454545454544</v>
      </c>
      <c r="I15">
        <f>+(I$3/$A15^'Consumer choice'!$C$5)^(1/'Consumer choice'!$C$3)</f>
        <v>227.27272727272725</v>
      </c>
      <c r="J15">
        <f>+(J$3/$A15^'Consumer choice'!$C$5)^(1/'Consumer choice'!$C$3)</f>
        <v>327.2727272727273</v>
      </c>
    </row>
    <row r="16" spans="1:10" ht="12.75">
      <c r="A16">
        <f t="shared" si="0"/>
        <v>12</v>
      </c>
      <c r="B16">
        <f>MAX(('Consumer choice'!$A$8-'Consumer choice'!$A$5*A16)/'Consumer choice'!$A$3,0)</f>
        <v>44</v>
      </c>
      <c r="C16">
        <f>+(C$3/$A16^'Consumer choice'!$C$5)^(1/'Consumer choice'!$C$3)</f>
        <v>8.333333333333336</v>
      </c>
      <c r="D16">
        <f>+(D$3/$A16^'Consumer choice'!$C$5)^(1/'Consumer choice'!$C$3)</f>
        <v>33.33333333333334</v>
      </c>
      <c r="E16">
        <f>+(E$3/$A16^'Consumer choice'!$C$5)^(1/'Consumer choice'!$C$3)</f>
        <v>75.00000000000001</v>
      </c>
      <c r="F16">
        <f>+(F$3/$A16^'Consumer choice'!$C$5)^(1/'Consumer choice'!$C$3)</f>
        <v>100.00000000000003</v>
      </c>
      <c r="H16">
        <f>+(H$3/$A16^'Consumer choice'!$C$5)^(1/'Consumer choice'!$C$3)</f>
        <v>133.33333333333337</v>
      </c>
      <c r="I16">
        <f>+(I$3/$A16^'Consumer choice'!$C$5)^(1/'Consumer choice'!$C$3)</f>
        <v>208.33333333333337</v>
      </c>
      <c r="J16">
        <f>+(J$3/$A16^'Consumer choice'!$C$5)^(1/'Consumer choice'!$C$3)</f>
        <v>300.00000000000006</v>
      </c>
    </row>
    <row r="17" spans="1:10" ht="12.75">
      <c r="A17">
        <f t="shared" si="0"/>
        <v>13</v>
      </c>
      <c r="B17">
        <f>MAX(('Consumer choice'!$A$8-'Consumer choice'!$A$5*A17)/'Consumer choice'!$A$3,0)</f>
        <v>43.5</v>
      </c>
      <c r="C17">
        <f>+(C$3/$A17^'Consumer choice'!$C$5)^(1/'Consumer choice'!$C$3)</f>
        <v>7.692307692307694</v>
      </c>
      <c r="D17">
        <f>+(D$3/$A17^'Consumer choice'!$C$5)^(1/'Consumer choice'!$C$3)</f>
        <v>30.769230769230777</v>
      </c>
      <c r="E17">
        <f>+(E$3/$A17^'Consumer choice'!$C$5)^(1/'Consumer choice'!$C$3)</f>
        <v>69.23076923076925</v>
      </c>
      <c r="F17">
        <f>+(F$3/$A17^'Consumer choice'!$C$5)^(1/'Consumer choice'!$C$3)</f>
        <v>92.30769230769234</v>
      </c>
      <c r="H17">
        <f>+(H$3/$A17^'Consumer choice'!$C$5)^(1/'Consumer choice'!$C$3)</f>
        <v>123.07692307692311</v>
      </c>
      <c r="I17">
        <f>+(I$3/$A17^'Consumer choice'!$C$5)^(1/'Consumer choice'!$C$3)</f>
        <v>192.30769230769232</v>
      </c>
      <c r="J17">
        <f>+(J$3/$A17^'Consumer choice'!$C$5)^(1/'Consumer choice'!$C$3)</f>
        <v>276.923076923077</v>
      </c>
    </row>
    <row r="18" spans="1:10" ht="12.75">
      <c r="A18">
        <f t="shared" si="0"/>
        <v>14</v>
      </c>
      <c r="B18">
        <f>MAX(('Consumer choice'!$A$8-'Consumer choice'!$A$5*A18)/'Consumer choice'!$A$3,0)</f>
        <v>43</v>
      </c>
      <c r="C18">
        <f>+(C$3/$A18^'Consumer choice'!$C$5)^(1/'Consumer choice'!$C$3)</f>
        <v>7.142857142857142</v>
      </c>
      <c r="D18">
        <f>+(D$3/$A18^'Consumer choice'!$C$5)^(1/'Consumer choice'!$C$3)</f>
        <v>28.57142857142857</v>
      </c>
      <c r="E18">
        <f>+(E$3/$A18^'Consumer choice'!$C$5)^(1/'Consumer choice'!$C$3)</f>
        <v>64.28571428571428</v>
      </c>
      <c r="F18">
        <f>+(F$3/$A18^'Consumer choice'!$C$5)^(1/'Consumer choice'!$C$3)</f>
        <v>85.71428571428572</v>
      </c>
      <c r="H18">
        <f>+(H$3/$A18^'Consumer choice'!$C$5)^(1/'Consumer choice'!$C$3)</f>
        <v>114.28571428571428</v>
      </c>
      <c r="I18">
        <f>+(I$3/$A18^'Consumer choice'!$C$5)^(1/'Consumer choice'!$C$3)</f>
        <v>178.57142857142856</v>
      </c>
      <c r="J18">
        <f>+(J$3/$A18^'Consumer choice'!$C$5)^(1/'Consumer choice'!$C$3)</f>
        <v>257.1428571428571</v>
      </c>
    </row>
    <row r="19" spans="1:10" ht="12.75">
      <c r="A19">
        <f t="shared" si="0"/>
        <v>15</v>
      </c>
      <c r="B19">
        <f>MAX(('Consumer choice'!$A$8-'Consumer choice'!$A$5*A19)/'Consumer choice'!$A$3,0)</f>
        <v>42.5</v>
      </c>
      <c r="C19">
        <f>+(C$3/$A19^'Consumer choice'!$C$5)^(1/'Consumer choice'!$C$3)</f>
        <v>6.666666666666666</v>
      </c>
      <c r="D19">
        <f>+(D$3/$A19^'Consumer choice'!$C$5)^(1/'Consumer choice'!$C$3)</f>
        <v>26.666666666666664</v>
      </c>
      <c r="E19">
        <f>+(E$3/$A19^'Consumer choice'!$C$5)^(1/'Consumer choice'!$C$3)</f>
        <v>59.99999999999999</v>
      </c>
      <c r="F19">
        <f>+(F$3/$A19^'Consumer choice'!$C$5)^(1/'Consumer choice'!$C$3)</f>
        <v>80.00000000000001</v>
      </c>
      <c r="H19">
        <f>+(H$3/$A19^'Consumer choice'!$C$5)^(1/'Consumer choice'!$C$3)</f>
        <v>106.66666666666666</v>
      </c>
      <c r="I19">
        <f>+(I$3/$A19^'Consumer choice'!$C$5)^(1/'Consumer choice'!$C$3)</f>
        <v>166.66666666666666</v>
      </c>
      <c r="J19">
        <f>+(J$3/$A19^'Consumer choice'!$C$5)^(1/'Consumer choice'!$C$3)</f>
        <v>239.99999999999997</v>
      </c>
    </row>
    <row r="20" spans="1:10" ht="12.75">
      <c r="A20">
        <f t="shared" si="0"/>
        <v>16</v>
      </c>
      <c r="B20">
        <f>MAX(('Consumer choice'!$A$8-'Consumer choice'!$A$5*A20)/'Consumer choice'!$A$3,0)</f>
        <v>42</v>
      </c>
      <c r="C20">
        <f>+(C$3/$A20^'Consumer choice'!$C$5)^(1/'Consumer choice'!$C$3)</f>
        <v>6.25</v>
      </c>
      <c r="D20">
        <f>+(D$3/$A20^'Consumer choice'!$C$5)^(1/'Consumer choice'!$C$3)</f>
        <v>25</v>
      </c>
      <c r="E20">
        <f>+(E$3/$A20^'Consumer choice'!$C$5)^(1/'Consumer choice'!$C$3)</f>
        <v>56.25</v>
      </c>
      <c r="F20">
        <f>+(F$3/$A20^'Consumer choice'!$C$5)^(1/'Consumer choice'!$C$3)</f>
        <v>75.00000000000001</v>
      </c>
      <c r="H20">
        <f>+(H$3/$A20^'Consumer choice'!$C$5)^(1/'Consumer choice'!$C$3)</f>
        <v>100</v>
      </c>
      <c r="I20">
        <f>+(I$3/$A20^'Consumer choice'!$C$5)^(1/'Consumer choice'!$C$3)</f>
        <v>156.25</v>
      </c>
      <c r="J20">
        <f>+(J$3/$A20^'Consumer choice'!$C$5)^(1/'Consumer choice'!$C$3)</f>
        <v>225</v>
      </c>
    </row>
    <row r="21" spans="1:10" ht="12.75">
      <c r="A21">
        <f t="shared" si="0"/>
        <v>17</v>
      </c>
      <c r="B21">
        <f>MAX(('Consumer choice'!$A$8-'Consumer choice'!$A$5*A21)/'Consumer choice'!$A$3,0)</f>
        <v>41.5</v>
      </c>
      <c r="C21">
        <f>+(C$3/$A21^'Consumer choice'!$C$5)^(1/'Consumer choice'!$C$3)</f>
        <v>5.882352941176472</v>
      </c>
      <c r="D21">
        <f>+(D$3/$A21^'Consumer choice'!$C$5)^(1/'Consumer choice'!$C$3)</f>
        <v>23.529411764705888</v>
      </c>
      <c r="E21">
        <f>+(E$3/$A21^'Consumer choice'!$C$5)^(1/'Consumer choice'!$C$3)</f>
        <v>52.94117647058823</v>
      </c>
      <c r="F21">
        <f>+(F$3/$A21^'Consumer choice'!$C$5)^(1/'Consumer choice'!$C$3)</f>
        <v>70.58823529411765</v>
      </c>
      <c r="H21">
        <f>+(H$3/$A21^'Consumer choice'!$C$5)^(1/'Consumer choice'!$C$3)</f>
        <v>94.11764705882355</v>
      </c>
      <c r="I21">
        <f>+(I$3/$A21^'Consumer choice'!$C$5)^(1/'Consumer choice'!$C$3)</f>
        <v>147.05882352941177</v>
      </c>
      <c r="J21">
        <f>+(J$3/$A21^'Consumer choice'!$C$5)^(1/'Consumer choice'!$C$3)</f>
        <v>211.76470588235293</v>
      </c>
    </row>
    <row r="22" spans="1:10" ht="12.75">
      <c r="A22">
        <f t="shared" si="0"/>
        <v>18</v>
      </c>
      <c r="B22">
        <f>MAX(('Consumer choice'!$A$8-'Consumer choice'!$A$5*A22)/'Consumer choice'!$A$3,0)</f>
        <v>41</v>
      </c>
      <c r="C22">
        <f>+(C$3/$A22^'Consumer choice'!$C$5)^(1/'Consumer choice'!$C$3)</f>
        <v>5.555555555555556</v>
      </c>
      <c r="D22">
        <f>+(D$3/$A22^'Consumer choice'!$C$5)^(1/'Consumer choice'!$C$3)</f>
        <v>22.222222222222225</v>
      </c>
      <c r="E22">
        <f>+(E$3/$A22^'Consumer choice'!$C$5)^(1/'Consumer choice'!$C$3)</f>
        <v>50.00000000000001</v>
      </c>
      <c r="F22">
        <f>+(F$3/$A22^'Consumer choice'!$C$5)^(1/'Consumer choice'!$C$3)</f>
        <v>66.6666666666667</v>
      </c>
      <c r="H22">
        <f>+(H$3/$A22^'Consumer choice'!$C$5)^(1/'Consumer choice'!$C$3)</f>
        <v>88.8888888888889</v>
      </c>
      <c r="I22">
        <f>+(I$3/$A22^'Consumer choice'!$C$5)^(1/'Consumer choice'!$C$3)</f>
        <v>138.88888888888889</v>
      </c>
      <c r="J22">
        <f>+(J$3/$A22^'Consumer choice'!$C$5)^(1/'Consumer choice'!$C$3)</f>
        <v>200.00000000000003</v>
      </c>
    </row>
    <row r="23" spans="1:10" ht="12.75">
      <c r="A23">
        <f t="shared" si="0"/>
        <v>19</v>
      </c>
      <c r="B23">
        <f>MAX(('Consumer choice'!$A$8-'Consumer choice'!$A$5*A23)/'Consumer choice'!$A$3,0)</f>
        <v>40.5</v>
      </c>
      <c r="C23">
        <f>+(C$3/$A23^'Consumer choice'!$C$5)^(1/'Consumer choice'!$C$3)</f>
        <v>5.263157894736842</v>
      </c>
      <c r="D23">
        <f>+(D$3/$A23^'Consumer choice'!$C$5)^(1/'Consumer choice'!$C$3)</f>
        <v>21.052631578947366</v>
      </c>
      <c r="E23">
        <f>+(E$3/$A23^'Consumer choice'!$C$5)^(1/'Consumer choice'!$C$3)</f>
        <v>47.368421052631575</v>
      </c>
      <c r="F23">
        <f>+(F$3/$A23^'Consumer choice'!$C$5)^(1/'Consumer choice'!$C$3)</f>
        <v>63.1578947368421</v>
      </c>
      <c r="H23">
        <f>+(H$3/$A23^'Consumer choice'!$C$5)^(1/'Consumer choice'!$C$3)</f>
        <v>84.21052631578947</v>
      </c>
      <c r="I23">
        <f>+(I$3/$A23^'Consumer choice'!$C$5)^(1/'Consumer choice'!$C$3)</f>
        <v>131.578947368421</v>
      </c>
      <c r="J23">
        <f>+(J$3/$A23^'Consumer choice'!$C$5)^(1/'Consumer choice'!$C$3)</f>
        <v>189.4736842105263</v>
      </c>
    </row>
    <row r="24" spans="1:10" ht="12.75">
      <c r="A24">
        <f t="shared" si="0"/>
        <v>20</v>
      </c>
      <c r="B24">
        <f>MAX(('Consumer choice'!$A$8-'Consumer choice'!$A$5*A24)/'Consumer choice'!$A$3,0)</f>
        <v>40</v>
      </c>
      <c r="C24">
        <f>+(C$3/$A24^'Consumer choice'!$C$5)^(1/'Consumer choice'!$C$3)</f>
        <v>5.000000000000001</v>
      </c>
      <c r="D24">
        <f>+(D$3/$A24^'Consumer choice'!$C$5)^(1/'Consumer choice'!$C$3)</f>
        <v>20.000000000000004</v>
      </c>
      <c r="E24">
        <f>+(E$3/$A24^'Consumer choice'!$C$5)^(1/'Consumer choice'!$C$3)</f>
        <v>44.99999999999999</v>
      </c>
      <c r="F24">
        <f>+(F$3/$A24^'Consumer choice'!$C$5)^(1/'Consumer choice'!$C$3)</f>
        <v>60.00000000000001</v>
      </c>
      <c r="H24">
        <f>+(H$3/$A24^'Consumer choice'!$C$5)^(1/'Consumer choice'!$C$3)</f>
        <v>80.00000000000001</v>
      </c>
      <c r="I24">
        <f>+(I$3/$A24^'Consumer choice'!$C$5)^(1/'Consumer choice'!$C$3)</f>
        <v>124.99999999999997</v>
      </c>
      <c r="J24">
        <f>+(J$3/$A24^'Consumer choice'!$C$5)^(1/'Consumer choice'!$C$3)</f>
        <v>179.99999999999997</v>
      </c>
    </row>
    <row r="25" spans="1:10" ht="12.75">
      <c r="A25">
        <f t="shared" si="0"/>
        <v>21</v>
      </c>
      <c r="B25">
        <f>MAX(('Consumer choice'!$A$8-'Consumer choice'!$A$5*A25)/'Consumer choice'!$A$3,0)</f>
        <v>39.5</v>
      </c>
      <c r="C25">
        <f>+(C$3/$A25^'Consumer choice'!$C$5)^(1/'Consumer choice'!$C$3)</f>
        <v>4.761904761904763</v>
      </c>
      <c r="D25">
        <f>+(D$3/$A25^'Consumer choice'!$C$5)^(1/'Consumer choice'!$C$3)</f>
        <v>19.04761904761905</v>
      </c>
      <c r="E25">
        <f>+(E$3/$A25^'Consumer choice'!$C$5)^(1/'Consumer choice'!$C$3)</f>
        <v>42.857142857142854</v>
      </c>
      <c r="F25">
        <f>+(F$3/$A25^'Consumer choice'!$C$5)^(1/'Consumer choice'!$C$3)</f>
        <v>57.14285714285715</v>
      </c>
      <c r="H25">
        <f>+(H$3/$A25^'Consumer choice'!$C$5)^(1/'Consumer choice'!$C$3)</f>
        <v>76.1904761904762</v>
      </c>
      <c r="I25">
        <f>+(I$3/$A25^'Consumer choice'!$C$5)^(1/'Consumer choice'!$C$3)</f>
        <v>119.04761904761908</v>
      </c>
      <c r="J25">
        <f>+(J$3/$A25^'Consumer choice'!$C$5)^(1/'Consumer choice'!$C$3)</f>
        <v>171.42857142857142</v>
      </c>
    </row>
    <row r="26" spans="1:10" ht="12.75">
      <c r="A26">
        <f t="shared" si="0"/>
        <v>22</v>
      </c>
      <c r="B26">
        <f>MAX(('Consumer choice'!$A$8-'Consumer choice'!$A$5*A26)/'Consumer choice'!$A$3,0)</f>
        <v>39</v>
      </c>
      <c r="C26">
        <f>+(C$3/$A26^'Consumer choice'!$C$5)^(1/'Consumer choice'!$C$3)</f>
        <v>4.545454545454546</v>
      </c>
      <c r="D26">
        <f>+(D$3/$A26^'Consumer choice'!$C$5)^(1/'Consumer choice'!$C$3)</f>
        <v>18.181818181818183</v>
      </c>
      <c r="E26">
        <f>+(E$3/$A26^'Consumer choice'!$C$5)^(1/'Consumer choice'!$C$3)</f>
        <v>40.9090909090909</v>
      </c>
      <c r="F26">
        <f>+(F$3/$A26^'Consumer choice'!$C$5)^(1/'Consumer choice'!$C$3)</f>
        <v>54.54545454545455</v>
      </c>
      <c r="H26">
        <f>+(H$3/$A26^'Consumer choice'!$C$5)^(1/'Consumer choice'!$C$3)</f>
        <v>72.72727272727273</v>
      </c>
      <c r="I26">
        <f>+(I$3/$A26^'Consumer choice'!$C$5)^(1/'Consumer choice'!$C$3)</f>
        <v>113.63636363636363</v>
      </c>
      <c r="J26">
        <f>+(J$3/$A26^'Consumer choice'!$C$5)^(1/'Consumer choice'!$C$3)</f>
        <v>163.6363636363636</v>
      </c>
    </row>
    <row r="27" spans="1:10" ht="12.75">
      <c r="A27">
        <f t="shared" si="0"/>
        <v>23</v>
      </c>
      <c r="B27">
        <f>MAX(('Consumer choice'!$A$8-'Consumer choice'!$A$5*A27)/'Consumer choice'!$A$3,0)</f>
        <v>38.5</v>
      </c>
      <c r="C27">
        <f>+(C$3/$A27^'Consumer choice'!$C$5)^(1/'Consumer choice'!$C$3)</f>
        <v>4.3478260869565215</v>
      </c>
      <c r="D27">
        <f>+(D$3/$A27^'Consumer choice'!$C$5)^(1/'Consumer choice'!$C$3)</f>
        <v>17.391304347826086</v>
      </c>
      <c r="E27">
        <f>+(E$3/$A27^'Consumer choice'!$C$5)^(1/'Consumer choice'!$C$3)</f>
        <v>39.1304347826087</v>
      </c>
      <c r="F27">
        <f>+(F$3/$A27^'Consumer choice'!$C$5)^(1/'Consumer choice'!$C$3)</f>
        <v>52.17391304347828</v>
      </c>
      <c r="H27">
        <f>+(H$3/$A27^'Consumer choice'!$C$5)^(1/'Consumer choice'!$C$3)</f>
        <v>69.56521739130434</v>
      </c>
      <c r="I27">
        <f>+(I$3/$A27^'Consumer choice'!$C$5)^(1/'Consumer choice'!$C$3)</f>
        <v>108.69565217391307</v>
      </c>
      <c r="J27">
        <f>+(J$3/$A27^'Consumer choice'!$C$5)^(1/'Consumer choice'!$C$3)</f>
        <v>156.5217391304348</v>
      </c>
    </row>
    <row r="28" spans="1:10" ht="12.75">
      <c r="A28">
        <f t="shared" si="0"/>
        <v>24</v>
      </c>
      <c r="B28">
        <f>MAX(('Consumer choice'!$A$8-'Consumer choice'!$A$5*A28)/'Consumer choice'!$A$3,0)</f>
        <v>38</v>
      </c>
      <c r="C28">
        <f>+(C$3/$A28^'Consumer choice'!$C$5)^(1/'Consumer choice'!$C$3)</f>
        <v>4.166666666666667</v>
      </c>
      <c r="D28">
        <f>+(D$3/$A28^'Consumer choice'!$C$5)^(1/'Consumer choice'!$C$3)</f>
        <v>16.666666666666668</v>
      </c>
      <c r="E28">
        <f>+(E$3/$A28^'Consumer choice'!$C$5)^(1/'Consumer choice'!$C$3)</f>
        <v>37.50000000000001</v>
      </c>
      <c r="F28">
        <f>+(F$3/$A28^'Consumer choice'!$C$5)^(1/'Consumer choice'!$C$3)</f>
        <v>50.000000000000014</v>
      </c>
      <c r="H28">
        <f>+(H$3/$A28^'Consumer choice'!$C$5)^(1/'Consumer choice'!$C$3)</f>
        <v>66.66666666666667</v>
      </c>
      <c r="I28">
        <f>+(I$3/$A28^'Consumer choice'!$C$5)^(1/'Consumer choice'!$C$3)</f>
        <v>104.16666666666669</v>
      </c>
      <c r="J28">
        <f>+(J$3/$A28^'Consumer choice'!$C$5)^(1/'Consumer choice'!$C$3)</f>
        <v>150.00000000000003</v>
      </c>
    </row>
    <row r="29" spans="1:10" ht="12.75">
      <c r="A29">
        <f t="shared" si="0"/>
        <v>25</v>
      </c>
      <c r="B29">
        <f>MAX(('Consumer choice'!$A$8-'Consumer choice'!$A$5*A29)/'Consumer choice'!$A$3,0)</f>
        <v>37.5</v>
      </c>
      <c r="C29">
        <f>+(C$3/$A29^'Consumer choice'!$C$5)^(1/'Consumer choice'!$C$3)</f>
        <v>4</v>
      </c>
      <c r="D29">
        <f>+(D$3/$A29^'Consumer choice'!$C$5)^(1/'Consumer choice'!$C$3)</f>
        <v>16</v>
      </c>
      <c r="E29">
        <f>+(E$3/$A29^'Consumer choice'!$C$5)^(1/'Consumer choice'!$C$3)</f>
        <v>36</v>
      </c>
      <c r="F29">
        <f>+(F$3/$A29^'Consumer choice'!$C$5)^(1/'Consumer choice'!$C$3)</f>
        <v>48.00000000000001</v>
      </c>
      <c r="H29">
        <f>+(H$3/$A29^'Consumer choice'!$C$5)^(1/'Consumer choice'!$C$3)</f>
        <v>64</v>
      </c>
      <c r="I29">
        <f>+(I$3/$A29^'Consumer choice'!$C$5)^(1/'Consumer choice'!$C$3)</f>
        <v>100</v>
      </c>
      <c r="J29">
        <f>+(J$3/$A29^'Consumer choice'!$C$5)^(1/'Consumer choice'!$C$3)</f>
        <v>144</v>
      </c>
    </row>
    <row r="30" spans="1:10" ht="12.75">
      <c r="A30">
        <f t="shared" si="0"/>
        <v>26</v>
      </c>
      <c r="B30">
        <f>MAX(('Consumer choice'!$A$8-'Consumer choice'!$A$5*A30)/'Consumer choice'!$A$3,0)</f>
        <v>37</v>
      </c>
      <c r="C30">
        <f>+(C$3/$A30^'Consumer choice'!$C$5)^(1/'Consumer choice'!$C$3)</f>
        <v>3.8461538461538467</v>
      </c>
      <c r="D30">
        <f>+(D$3/$A30^'Consumer choice'!$C$5)^(1/'Consumer choice'!$C$3)</f>
        <v>15.384615384615387</v>
      </c>
      <c r="E30">
        <f>+(E$3/$A30^'Consumer choice'!$C$5)^(1/'Consumer choice'!$C$3)</f>
        <v>34.61538461538462</v>
      </c>
      <c r="F30">
        <f>+(F$3/$A30^'Consumer choice'!$C$5)^(1/'Consumer choice'!$C$3)</f>
        <v>46.15384615384617</v>
      </c>
      <c r="H30">
        <f>+(H$3/$A30^'Consumer choice'!$C$5)^(1/'Consumer choice'!$C$3)</f>
        <v>61.53846153846155</v>
      </c>
      <c r="I30">
        <f>+(I$3/$A30^'Consumer choice'!$C$5)^(1/'Consumer choice'!$C$3)</f>
        <v>96.15384615384617</v>
      </c>
      <c r="J30">
        <f>+(J$3/$A30^'Consumer choice'!$C$5)^(1/'Consumer choice'!$C$3)</f>
        <v>138.46153846153848</v>
      </c>
    </row>
    <row r="31" spans="1:10" ht="12.75">
      <c r="A31">
        <f t="shared" si="0"/>
        <v>27</v>
      </c>
      <c r="B31">
        <f>MAX(('Consumer choice'!$A$8-'Consumer choice'!$A$5*A31)/'Consumer choice'!$A$3,0)</f>
        <v>36.5</v>
      </c>
      <c r="C31">
        <f>+(C$3/$A31^'Consumer choice'!$C$5)^(1/'Consumer choice'!$C$3)</f>
        <v>3.7037037037037037</v>
      </c>
      <c r="D31">
        <f>+(D$3/$A31^'Consumer choice'!$C$5)^(1/'Consumer choice'!$C$3)</f>
        <v>14.814814814814815</v>
      </c>
      <c r="E31">
        <f>+(E$3/$A31^'Consumer choice'!$C$5)^(1/'Consumer choice'!$C$3)</f>
        <v>33.33333333333333</v>
      </c>
      <c r="F31">
        <f>+(F$3/$A31^'Consumer choice'!$C$5)^(1/'Consumer choice'!$C$3)</f>
        <v>44.44444444444445</v>
      </c>
      <c r="H31">
        <f>+(H$3/$A31^'Consumer choice'!$C$5)^(1/'Consumer choice'!$C$3)</f>
        <v>59.25925925925926</v>
      </c>
      <c r="I31">
        <f>+(I$3/$A31^'Consumer choice'!$C$5)^(1/'Consumer choice'!$C$3)</f>
        <v>92.59259259259258</v>
      </c>
      <c r="J31">
        <f>+(J$3/$A31^'Consumer choice'!$C$5)^(1/'Consumer choice'!$C$3)</f>
        <v>133.33333333333331</v>
      </c>
    </row>
    <row r="32" spans="1:10" ht="12.75">
      <c r="A32">
        <f t="shared" si="0"/>
        <v>28</v>
      </c>
      <c r="B32">
        <f>MAX(('Consumer choice'!$A$8-'Consumer choice'!$A$5*A32)/'Consumer choice'!$A$3,0)</f>
        <v>36</v>
      </c>
      <c r="C32">
        <f>+(C$3/$A32^'Consumer choice'!$C$5)^(1/'Consumer choice'!$C$3)</f>
        <v>3.571428571428571</v>
      </c>
      <c r="D32">
        <f>+(D$3/$A32^'Consumer choice'!$C$5)^(1/'Consumer choice'!$C$3)</f>
        <v>14.285714285714285</v>
      </c>
      <c r="E32">
        <f>+(E$3/$A32^'Consumer choice'!$C$5)^(1/'Consumer choice'!$C$3)</f>
        <v>32.14285714285714</v>
      </c>
      <c r="F32">
        <f>+(F$3/$A32^'Consumer choice'!$C$5)^(1/'Consumer choice'!$C$3)</f>
        <v>42.857142857142854</v>
      </c>
      <c r="H32">
        <f>+(H$3/$A32^'Consumer choice'!$C$5)^(1/'Consumer choice'!$C$3)</f>
        <v>57.14285714285714</v>
      </c>
      <c r="I32">
        <f>+(I$3/$A32^'Consumer choice'!$C$5)^(1/'Consumer choice'!$C$3)</f>
        <v>89.28571428571428</v>
      </c>
      <c r="J32">
        <f>+(J$3/$A32^'Consumer choice'!$C$5)^(1/'Consumer choice'!$C$3)</f>
        <v>128.57142857142856</v>
      </c>
    </row>
    <row r="33" spans="1:10" ht="12.75">
      <c r="A33">
        <f t="shared" si="0"/>
        <v>29</v>
      </c>
      <c r="B33">
        <f>MAX(('Consumer choice'!$A$8-'Consumer choice'!$A$5*A33)/'Consumer choice'!$A$3,0)</f>
        <v>35.5</v>
      </c>
      <c r="C33">
        <f>+(C$3/$A33^'Consumer choice'!$C$5)^(1/'Consumer choice'!$C$3)</f>
        <v>3.448275862068966</v>
      </c>
      <c r="D33">
        <f>+(D$3/$A33^'Consumer choice'!$C$5)^(1/'Consumer choice'!$C$3)</f>
        <v>13.793103448275865</v>
      </c>
      <c r="E33">
        <f>+(E$3/$A33^'Consumer choice'!$C$5)^(1/'Consumer choice'!$C$3)</f>
        <v>31.034482758620694</v>
      </c>
      <c r="F33">
        <f>+(F$3/$A33^'Consumer choice'!$C$5)^(1/'Consumer choice'!$C$3)</f>
        <v>41.379310344827594</v>
      </c>
      <c r="H33">
        <f>+(H$3/$A33^'Consumer choice'!$C$5)^(1/'Consumer choice'!$C$3)</f>
        <v>55.17241379310346</v>
      </c>
      <c r="I33">
        <f>+(I$3/$A33^'Consumer choice'!$C$5)^(1/'Consumer choice'!$C$3)</f>
        <v>86.20689655172416</v>
      </c>
      <c r="J33">
        <f>+(J$3/$A33^'Consumer choice'!$C$5)^(1/'Consumer choice'!$C$3)</f>
        <v>124.13793103448278</v>
      </c>
    </row>
    <row r="34" spans="1:10" ht="12.75">
      <c r="A34">
        <f t="shared" si="0"/>
        <v>30</v>
      </c>
      <c r="B34">
        <f>MAX(('Consumer choice'!$A$8-'Consumer choice'!$A$5*A34)/'Consumer choice'!$A$3,0)</f>
        <v>35</v>
      </c>
      <c r="C34">
        <f>+(C$3/$A34^'Consumer choice'!$C$5)^(1/'Consumer choice'!$C$3)</f>
        <v>3.3333333333333335</v>
      </c>
      <c r="D34">
        <f>+(D$3/$A34^'Consumer choice'!$C$5)^(1/'Consumer choice'!$C$3)</f>
        <v>13.333333333333334</v>
      </c>
      <c r="E34">
        <f>+(E$3/$A34^'Consumer choice'!$C$5)^(1/'Consumer choice'!$C$3)</f>
        <v>30</v>
      </c>
      <c r="F34">
        <f>+(F$3/$A34^'Consumer choice'!$C$5)^(1/'Consumer choice'!$C$3)</f>
        <v>40.00000000000001</v>
      </c>
      <c r="H34">
        <f>+(H$3/$A34^'Consumer choice'!$C$5)^(1/'Consumer choice'!$C$3)</f>
        <v>53.333333333333336</v>
      </c>
      <c r="I34">
        <f>+(I$3/$A34^'Consumer choice'!$C$5)^(1/'Consumer choice'!$C$3)</f>
        <v>83.33333333333333</v>
      </c>
      <c r="J34">
        <f>+(J$3/$A34^'Consumer choice'!$C$5)^(1/'Consumer choice'!$C$3)</f>
        <v>120</v>
      </c>
    </row>
    <row r="35" spans="1:10" ht="12.75">
      <c r="A35">
        <f t="shared" si="0"/>
        <v>31</v>
      </c>
      <c r="B35">
        <f>MAX(('Consumer choice'!$A$8-'Consumer choice'!$A$5*A35)/'Consumer choice'!$A$3,0)</f>
        <v>34.5</v>
      </c>
      <c r="C35">
        <f>+(C$3/$A35^'Consumer choice'!$C$5)^(1/'Consumer choice'!$C$3)</f>
        <v>3.225806451612904</v>
      </c>
      <c r="D35">
        <f>+(D$3/$A35^'Consumer choice'!$C$5)^(1/'Consumer choice'!$C$3)</f>
        <v>12.903225806451616</v>
      </c>
      <c r="E35">
        <f>+(E$3/$A35^'Consumer choice'!$C$5)^(1/'Consumer choice'!$C$3)</f>
        <v>29.032258064516135</v>
      </c>
      <c r="F35">
        <f>+(F$3/$A35^'Consumer choice'!$C$5)^(1/'Consumer choice'!$C$3)</f>
        <v>38.709677419354854</v>
      </c>
      <c r="H35">
        <f>+(H$3/$A35^'Consumer choice'!$C$5)^(1/'Consumer choice'!$C$3)</f>
        <v>51.61290322580646</v>
      </c>
      <c r="I35">
        <f>+(I$3/$A35^'Consumer choice'!$C$5)^(1/'Consumer choice'!$C$3)</f>
        <v>80.6451612903226</v>
      </c>
      <c r="J35">
        <f>+(J$3/$A35^'Consumer choice'!$C$5)^(1/'Consumer choice'!$C$3)</f>
        <v>116.12903225806454</v>
      </c>
    </row>
    <row r="36" spans="1:10" ht="12.75">
      <c r="A36">
        <f t="shared" si="0"/>
        <v>32</v>
      </c>
      <c r="B36">
        <f>MAX(('Consumer choice'!$A$8-'Consumer choice'!$A$5*A36)/'Consumer choice'!$A$3,0)</f>
        <v>34</v>
      </c>
      <c r="C36">
        <f>+(C$3/$A36^'Consumer choice'!$C$5)^(1/'Consumer choice'!$C$3)</f>
        <v>3.1249999999999996</v>
      </c>
      <c r="D36">
        <f>+(D$3/$A36^'Consumer choice'!$C$5)^(1/'Consumer choice'!$C$3)</f>
        <v>12.499999999999998</v>
      </c>
      <c r="E36">
        <f>+(E$3/$A36^'Consumer choice'!$C$5)^(1/'Consumer choice'!$C$3)</f>
        <v>28.124999999999993</v>
      </c>
      <c r="F36">
        <f>+(F$3/$A36^'Consumer choice'!$C$5)^(1/'Consumer choice'!$C$3)</f>
        <v>37.5</v>
      </c>
      <c r="H36">
        <f>+(H$3/$A36^'Consumer choice'!$C$5)^(1/'Consumer choice'!$C$3)</f>
        <v>49.99999999999999</v>
      </c>
      <c r="I36">
        <f>+(I$3/$A36^'Consumer choice'!$C$5)^(1/'Consumer choice'!$C$3)</f>
        <v>78.12499999999997</v>
      </c>
      <c r="J36">
        <f>+(J$3/$A36^'Consumer choice'!$C$5)^(1/'Consumer choice'!$C$3)</f>
        <v>112.49999999999997</v>
      </c>
    </row>
    <row r="37" spans="1:10" ht="12.75">
      <c r="A37">
        <f aca="true" t="shared" si="1" ref="A37:A68">1+A36</f>
        <v>33</v>
      </c>
      <c r="B37">
        <f>MAX(('Consumer choice'!$A$8-'Consumer choice'!$A$5*A37)/'Consumer choice'!$A$3,0)</f>
        <v>33.5</v>
      </c>
      <c r="C37">
        <f>+(C$3/$A37^'Consumer choice'!$C$5)^(1/'Consumer choice'!$C$3)</f>
        <v>3.0303030303030303</v>
      </c>
      <c r="D37">
        <f>+(D$3/$A37^'Consumer choice'!$C$5)^(1/'Consumer choice'!$C$3)</f>
        <v>12.121212121212121</v>
      </c>
      <c r="E37">
        <f>+(E$3/$A37^'Consumer choice'!$C$5)^(1/'Consumer choice'!$C$3)</f>
        <v>27.27272727272727</v>
      </c>
      <c r="F37">
        <f>+(F$3/$A37^'Consumer choice'!$C$5)^(1/'Consumer choice'!$C$3)</f>
        <v>36.363636363636374</v>
      </c>
      <c r="H37">
        <f>+(H$3/$A37^'Consumer choice'!$C$5)^(1/'Consumer choice'!$C$3)</f>
        <v>48.484848484848484</v>
      </c>
      <c r="I37">
        <f>+(I$3/$A37^'Consumer choice'!$C$5)^(1/'Consumer choice'!$C$3)</f>
        <v>75.75757575757576</v>
      </c>
      <c r="J37">
        <f>+(J$3/$A37^'Consumer choice'!$C$5)^(1/'Consumer choice'!$C$3)</f>
        <v>109.09090909090908</v>
      </c>
    </row>
    <row r="38" spans="1:10" ht="12.75">
      <c r="A38">
        <f t="shared" si="1"/>
        <v>34</v>
      </c>
      <c r="B38">
        <f>MAX(('Consumer choice'!$A$8-'Consumer choice'!$A$5*A38)/'Consumer choice'!$A$3,0)</f>
        <v>33</v>
      </c>
      <c r="C38">
        <f>+(C$3/$A38^'Consumer choice'!$C$5)^(1/'Consumer choice'!$C$3)</f>
        <v>2.9411764705882346</v>
      </c>
      <c r="D38">
        <f>+(D$3/$A38^'Consumer choice'!$C$5)^(1/'Consumer choice'!$C$3)</f>
        <v>11.764705882352938</v>
      </c>
      <c r="E38">
        <f>+(E$3/$A38^'Consumer choice'!$C$5)^(1/'Consumer choice'!$C$3)</f>
        <v>26.470588235294112</v>
      </c>
      <c r="F38">
        <f>+(F$3/$A38^'Consumer choice'!$C$5)^(1/'Consumer choice'!$C$3)</f>
        <v>35.294117647058826</v>
      </c>
      <c r="H38">
        <f>+(H$3/$A38^'Consumer choice'!$C$5)^(1/'Consumer choice'!$C$3)</f>
        <v>47.058823529411754</v>
      </c>
      <c r="I38">
        <f>+(I$3/$A38^'Consumer choice'!$C$5)^(1/'Consumer choice'!$C$3)</f>
        <v>73.52941176470588</v>
      </c>
      <c r="J38">
        <f>+(J$3/$A38^'Consumer choice'!$C$5)^(1/'Consumer choice'!$C$3)</f>
        <v>105.88235294117645</v>
      </c>
    </row>
    <row r="39" spans="1:10" ht="12.75">
      <c r="A39">
        <f t="shared" si="1"/>
        <v>35</v>
      </c>
      <c r="B39">
        <f>MAX(('Consumer choice'!$A$8-'Consumer choice'!$A$5*A39)/'Consumer choice'!$A$3,0)</f>
        <v>32.5</v>
      </c>
      <c r="C39">
        <f>+(C$3/$A39^'Consumer choice'!$C$5)^(1/'Consumer choice'!$C$3)</f>
        <v>2.857142857142857</v>
      </c>
      <c r="D39">
        <f>+(D$3/$A39^'Consumer choice'!$C$5)^(1/'Consumer choice'!$C$3)</f>
        <v>11.428571428571429</v>
      </c>
      <c r="E39">
        <f>+(E$3/$A39^'Consumer choice'!$C$5)^(1/'Consumer choice'!$C$3)</f>
        <v>25.714285714285715</v>
      </c>
      <c r="F39">
        <f>+(F$3/$A39^'Consumer choice'!$C$5)^(1/'Consumer choice'!$C$3)</f>
        <v>34.285714285714285</v>
      </c>
      <c r="H39">
        <f>+(H$3/$A39^'Consumer choice'!$C$5)^(1/'Consumer choice'!$C$3)</f>
        <v>45.714285714285715</v>
      </c>
      <c r="I39">
        <f>+(I$3/$A39^'Consumer choice'!$C$5)^(1/'Consumer choice'!$C$3)</f>
        <v>71.42857142857144</v>
      </c>
      <c r="J39">
        <f>+(J$3/$A39^'Consumer choice'!$C$5)^(1/'Consumer choice'!$C$3)</f>
        <v>102.85714285714286</v>
      </c>
    </row>
    <row r="40" spans="1:10" ht="12.75">
      <c r="A40">
        <f t="shared" si="1"/>
        <v>36</v>
      </c>
      <c r="B40">
        <f>MAX(('Consumer choice'!$A$8-'Consumer choice'!$A$5*A40)/'Consumer choice'!$A$3,0)</f>
        <v>32</v>
      </c>
      <c r="C40">
        <f>+(C$3/$A40^'Consumer choice'!$C$5)^(1/'Consumer choice'!$C$3)</f>
        <v>2.777777777777778</v>
      </c>
      <c r="D40">
        <f>+(D$3/$A40^'Consumer choice'!$C$5)^(1/'Consumer choice'!$C$3)</f>
        <v>11.111111111111112</v>
      </c>
      <c r="E40">
        <f>+(E$3/$A40^'Consumer choice'!$C$5)^(1/'Consumer choice'!$C$3)</f>
        <v>25</v>
      </c>
      <c r="F40">
        <f>+(F$3/$A40^'Consumer choice'!$C$5)^(1/'Consumer choice'!$C$3)</f>
        <v>33.33333333333334</v>
      </c>
      <c r="H40">
        <f>+(H$3/$A40^'Consumer choice'!$C$5)^(1/'Consumer choice'!$C$3)</f>
        <v>44.44444444444445</v>
      </c>
      <c r="I40">
        <f>+(I$3/$A40^'Consumer choice'!$C$5)^(1/'Consumer choice'!$C$3)</f>
        <v>69.44444444444446</v>
      </c>
      <c r="J40">
        <f>+(J$3/$A40^'Consumer choice'!$C$5)^(1/'Consumer choice'!$C$3)</f>
        <v>100</v>
      </c>
    </row>
    <row r="41" spans="1:10" ht="12.75">
      <c r="A41">
        <f t="shared" si="1"/>
        <v>37</v>
      </c>
      <c r="B41">
        <f>MAX(('Consumer choice'!$A$8-'Consumer choice'!$A$5*A41)/'Consumer choice'!$A$3,0)</f>
        <v>31.5</v>
      </c>
      <c r="C41">
        <f>+(C$3/$A41^'Consumer choice'!$C$5)^(1/'Consumer choice'!$C$3)</f>
        <v>2.7027027027027026</v>
      </c>
      <c r="D41">
        <f>+(D$3/$A41^'Consumer choice'!$C$5)^(1/'Consumer choice'!$C$3)</f>
        <v>10.81081081081081</v>
      </c>
      <c r="E41">
        <f>+(E$3/$A41^'Consumer choice'!$C$5)^(1/'Consumer choice'!$C$3)</f>
        <v>24.324324324324326</v>
      </c>
      <c r="F41">
        <f>+(F$3/$A41^'Consumer choice'!$C$5)^(1/'Consumer choice'!$C$3)</f>
        <v>32.43243243243244</v>
      </c>
      <c r="H41">
        <f>+(H$3/$A41^'Consumer choice'!$C$5)^(1/'Consumer choice'!$C$3)</f>
        <v>43.24324324324324</v>
      </c>
      <c r="I41">
        <f>+(I$3/$A41^'Consumer choice'!$C$5)^(1/'Consumer choice'!$C$3)</f>
        <v>67.56756756756758</v>
      </c>
      <c r="J41">
        <f>+(J$3/$A41^'Consumer choice'!$C$5)^(1/'Consumer choice'!$C$3)</f>
        <v>97.2972972972973</v>
      </c>
    </row>
    <row r="42" spans="1:10" ht="12.75">
      <c r="A42">
        <f t="shared" si="1"/>
        <v>38</v>
      </c>
      <c r="B42">
        <f>MAX(('Consumer choice'!$A$8-'Consumer choice'!$A$5*A42)/'Consumer choice'!$A$3,0)</f>
        <v>31</v>
      </c>
      <c r="C42">
        <f>+(C$3/$A42^'Consumer choice'!$C$5)^(1/'Consumer choice'!$C$3)</f>
        <v>2.6315789473684212</v>
      </c>
      <c r="D42">
        <f>+(D$3/$A42^'Consumer choice'!$C$5)^(1/'Consumer choice'!$C$3)</f>
        <v>10.526315789473685</v>
      </c>
      <c r="E42">
        <f>+(E$3/$A42^'Consumer choice'!$C$5)^(1/'Consumer choice'!$C$3)</f>
        <v>23.684210526315795</v>
      </c>
      <c r="F42">
        <f>+(F$3/$A42^'Consumer choice'!$C$5)^(1/'Consumer choice'!$C$3)</f>
        <v>31.578947368421066</v>
      </c>
      <c r="H42">
        <f>+(H$3/$A42^'Consumer choice'!$C$5)^(1/'Consumer choice'!$C$3)</f>
        <v>42.10526315789474</v>
      </c>
      <c r="I42">
        <f>+(I$3/$A42^'Consumer choice'!$C$5)^(1/'Consumer choice'!$C$3)</f>
        <v>65.78947368421055</v>
      </c>
      <c r="J42">
        <f>+(J$3/$A42^'Consumer choice'!$C$5)^(1/'Consumer choice'!$C$3)</f>
        <v>94.73684210526318</v>
      </c>
    </row>
    <row r="43" spans="1:10" ht="12.75">
      <c r="A43">
        <f t="shared" si="1"/>
        <v>39</v>
      </c>
      <c r="B43">
        <f>MAX(('Consumer choice'!$A$8-'Consumer choice'!$A$5*A43)/'Consumer choice'!$A$3,0)</f>
        <v>30.5</v>
      </c>
      <c r="C43">
        <f>+(C$3/$A43^'Consumer choice'!$C$5)^(1/'Consumer choice'!$C$3)</f>
        <v>2.5641025641025643</v>
      </c>
      <c r="D43">
        <f>+(D$3/$A43^'Consumer choice'!$C$5)^(1/'Consumer choice'!$C$3)</f>
        <v>10.256410256410257</v>
      </c>
      <c r="E43">
        <f>+(E$3/$A43^'Consumer choice'!$C$5)^(1/'Consumer choice'!$C$3)</f>
        <v>23.076923076923077</v>
      </c>
      <c r="F43">
        <f>+(F$3/$A43^'Consumer choice'!$C$5)^(1/'Consumer choice'!$C$3)</f>
        <v>30.769230769230777</v>
      </c>
      <c r="H43">
        <f>+(H$3/$A43^'Consumer choice'!$C$5)^(1/'Consumer choice'!$C$3)</f>
        <v>41.02564102564103</v>
      </c>
      <c r="I43">
        <f>+(I$3/$A43^'Consumer choice'!$C$5)^(1/'Consumer choice'!$C$3)</f>
        <v>64.10256410256409</v>
      </c>
      <c r="J43">
        <f>+(J$3/$A43^'Consumer choice'!$C$5)^(1/'Consumer choice'!$C$3)</f>
        <v>92.3076923076923</v>
      </c>
    </row>
    <row r="44" spans="1:10" ht="12.75">
      <c r="A44">
        <f t="shared" si="1"/>
        <v>40</v>
      </c>
      <c r="B44">
        <f>MAX(('Consumer choice'!$A$8-'Consumer choice'!$A$5*A44)/'Consumer choice'!$A$3,0)</f>
        <v>30</v>
      </c>
      <c r="C44">
        <f>+(C$3/$A44^'Consumer choice'!$C$5)^(1/'Consumer choice'!$C$3)</f>
        <v>2.4999999999999996</v>
      </c>
      <c r="D44">
        <f>+(D$3/$A44^'Consumer choice'!$C$5)^(1/'Consumer choice'!$C$3)</f>
        <v>9.999999999999998</v>
      </c>
      <c r="E44">
        <f>+(E$3/$A44^'Consumer choice'!$C$5)^(1/'Consumer choice'!$C$3)</f>
        <v>22.5</v>
      </c>
      <c r="F44">
        <f>+(F$3/$A44^'Consumer choice'!$C$5)^(1/'Consumer choice'!$C$3)</f>
        <v>30</v>
      </c>
      <c r="H44">
        <f>+(H$3/$A44^'Consumer choice'!$C$5)^(1/'Consumer choice'!$C$3)</f>
        <v>39.99999999999999</v>
      </c>
      <c r="I44">
        <f>+(I$3/$A44^'Consumer choice'!$C$5)^(1/'Consumer choice'!$C$3)</f>
        <v>62.5</v>
      </c>
      <c r="J44">
        <f>+(J$3/$A44^'Consumer choice'!$C$5)^(1/'Consumer choice'!$C$3)</f>
        <v>90</v>
      </c>
    </row>
    <row r="45" spans="1:10" ht="12.75">
      <c r="A45">
        <f t="shared" si="1"/>
        <v>41</v>
      </c>
      <c r="B45">
        <f>MAX(('Consumer choice'!$A$8-'Consumer choice'!$A$5*A45)/'Consumer choice'!$A$3,0)</f>
        <v>29.5</v>
      </c>
      <c r="C45">
        <f>+(C$3/$A45^'Consumer choice'!$C$5)^(1/'Consumer choice'!$C$3)</f>
        <v>2.439024390243903</v>
      </c>
      <c r="D45">
        <f>+(D$3/$A45^'Consumer choice'!$C$5)^(1/'Consumer choice'!$C$3)</f>
        <v>9.756097560975611</v>
      </c>
      <c r="E45">
        <f>+(E$3/$A45^'Consumer choice'!$C$5)^(1/'Consumer choice'!$C$3)</f>
        <v>21.95121951219512</v>
      </c>
      <c r="F45">
        <f>+(F$3/$A45^'Consumer choice'!$C$5)^(1/'Consumer choice'!$C$3)</f>
        <v>29.268292682926838</v>
      </c>
      <c r="H45">
        <f>+(H$3/$A45^'Consumer choice'!$C$5)^(1/'Consumer choice'!$C$3)</f>
        <v>39.024390243902445</v>
      </c>
      <c r="I45">
        <f>+(I$3/$A45^'Consumer choice'!$C$5)^(1/'Consumer choice'!$C$3)</f>
        <v>60.97560975609757</v>
      </c>
      <c r="J45">
        <f>+(J$3/$A45^'Consumer choice'!$C$5)^(1/'Consumer choice'!$C$3)</f>
        <v>87.80487804878048</v>
      </c>
    </row>
    <row r="46" spans="1:10" ht="12.75">
      <c r="A46">
        <f t="shared" si="1"/>
        <v>42</v>
      </c>
      <c r="B46">
        <f>MAX(('Consumer choice'!$A$8-'Consumer choice'!$A$5*A46)/'Consumer choice'!$A$3,0)</f>
        <v>29</v>
      </c>
      <c r="C46">
        <f>+(C$3/$A46^'Consumer choice'!$C$5)^(1/'Consumer choice'!$C$3)</f>
        <v>2.3809523809523805</v>
      </c>
      <c r="D46">
        <f>+(D$3/$A46^'Consumer choice'!$C$5)^(1/'Consumer choice'!$C$3)</f>
        <v>9.523809523809522</v>
      </c>
      <c r="E46">
        <f>+(E$3/$A46^'Consumer choice'!$C$5)^(1/'Consumer choice'!$C$3)</f>
        <v>21.42857142857143</v>
      </c>
      <c r="F46">
        <f>+(F$3/$A46^'Consumer choice'!$C$5)^(1/'Consumer choice'!$C$3)</f>
        <v>28.57142857142858</v>
      </c>
      <c r="H46">
        <f>+(H$3/$A46^'Consumer choice'!$C$5)^(1/'Consumer choice'!$C$3)</f>
        <v>38.09523809523809</v>
      </c>
      <c r="I46">
        <f>+(I$3/$A46^'Consumer choice'!$C$5)^(1/'Consumer choice'!$C$3)</f>
        <v>59.52380952380952</v>
      </c>
      <c r="J46">
        <f>+(J$3/$A46^'Consumer choice'!$C$5)^(1/'Consumer choice'!$C$3)</f>
        <v>85.71428571428572</v>
      </c>
    </row>
    <row r="47" spans="1:10" ht="12.75">
      <c r="A47">
        <f t="shared" si="1"/>
        <v>43</v>
      </c>
      <c r="B47">
        <f>MAX(('Consumer choice'!$A$8-'Consumer choice'!$A$5*A47)/'Consumer choice'!$A$3,0)</f>
        <v>28.5</v>
      </c>
      <c r="C47">
        <f>+(C$3/$A47^'Consumer choice'!$C$5)^(1/'Consumer choice'!$C$3)</f>
        <v>2.3255813953488373</v>
      </c>
      <c r="D47">
        <f>+(D$3/$A47^'Consumer choice'!$C$5)^(1/'Consumer choice'!$C$3)</f>
        <v>9.30232558139535</v>
      </c>
      <c r="E47">
        <f>+(E$3/$A47^'Consumer choice'!$C$5)^(1/'Consumer choice'!$C$3)</f>
        <v>20.930232558139533</v>
      </c>
      <c r="F47">
        <f>+(F$3/$A47^'Consumer choice'!$C$5)^(1/'Consumer choice'!$C$3)</f>
        <v>27.906976744186053</v>
      </c>
      <c r="H47">
        <f>+(H$3/$A47^'Consumer choice'!$C$5)^(1/'Consumer choice'!$C$3)</f>
        <v>37.2093023255814</v>
      </c>
      <c r="I47">
        <f>+(I$3/$A47^'Consumer choice'!$C$5)^(1/'Consumer choice'!$C$3)</f>
        <v>58.139534883720934</v>
      </c>
      <c r="J47">
        <f>+(J$3/$A47^'Consumer choice'!$C$5)^(1/'Consumer choice'!$C$3)</f>
        <v>83.72093023255813</v>
      </c>
    </row>
    <row r="48" spans="1:10" ht="12.75">
      <c r="A48">
        <f t="shared" si="1"/>
        <v>44</v>
      </c>
      <c r="B48">
        <f>MAX(('Consumer choice'!$A$8-'Consumer choice'!$A$5*A48)/'Consumer choice'!$A$3,0)</f>
        <v>28</v>
      </c>
      <c r="C48">
        <f>+(C$3/$A48^'Consumer choice'!$C$5)^(1/'Consumer choice'!$C$3)</f>
        <v>2.2727272727272725</v>
      </c>
      <c r="D48">
        <f>+(D$3/$A48^'Consumer choice'!$C$5)^(1/'Consumer choice'!$C$3)</f>
        <v>9.09090909090909</v>
      </c>
      <c r="E48">
        <f>+(E$3/$A48^'Consumer choice'!$C$5)^(1/'Consumer choice'!$C$3)</f>
        <v>20.454545454545457</v>
      </c>
      <c r="F48">
        <f>+(F$3/$A48^'Consumer choice'!$C$5)^(1/'Consumer choice'!$C$3)</f>
        <v>27.272727272727277</v>
      </c>
      <c r="H48">
        <f>+(H$3/$A48^'Consumer choice'!$C$5)^(1/'Consumer choice'!$C$3)</f>
        <v>36.36363636363636</v>
      </c>
      <c r="I48">
        <f>+(I$3/$A48^'Consumer choice'!$C$5)^(1/'Consumer choice'!$C$3)</f>
        <v>56.81818181818181</v>
      </c>
      <c r="J48">
        <f>+(J$3/$A48^'Consumer choice'!$C$5)^(1/'Consumer choice'!$C$3)</f>
        <v>81.81818181818183</v>
      </c>
    </row>
    <row r="49" spans="1:10" ht="12.75">
      <c r="A49">
        <f t="shared" si="1"/>
        <v>45</v>
      </c>
      <c r="B49">
        <f>MAX(('Consumer choice'!$A$8-'Consumer choice'!$A$5*A49)/'Consumer choice'!$A$3,0)</f>
        <v>27.5</v>
      </c>
      <c r="C49">
        <f>+(C$3/$A49^'Consumer choice'!$C$5)^(1/'Consumer choice'!$C$3)</f>
        <v>2.2222222222222223</v>
      </c>
      <c r="D49">
        <f>+(D$3/$A49^'Consumer choice'!$C$5)^(1/'Consumer choice'!$C$3)</f>
        <v>8.88888888888889</v>
      </c>
      <c r="E49">
        <f>+(E$3/$A49^'Consumer choice'!$C$5)^(1/'Consumer choice'!$C$3)</f>
        <v>20.000000000000004</v>
      </c>
      <c r="F49">
        <f>+(F$3/$A49^'Consumer choice'!$C$5)^(1/'Consumer choice'!$C$3)</f>
        <v>26.666666666666664</v>
      </c>
      <c r="H49">
        <f>+(H$3/$A49^'Consumer choice'!$C$5)^(1/'Consumer choice'!$C$3)</f>
        <v>35.55555555555556</v>
      </c>
      <c r="I49">
        <f>+(I$3/$A49^'Consumer choice'!$C$5)^(1/'Consumer choice'!$C$3)</f>
        <v>55.55555555555555</v>
      </c>
      <c r="J49">
        <f>+(J$3/$A49^'Consumer choice'!$C$5)^(1/'Consumer choice'!$C$3)</f>
        <v>80.00000000000001</v>
      </c>
    </row>
    <row r="50" spans="1:10" ht="12.75">
      <c r="A50">
        <f t="shared" si="1"/>
        <v>46</v>
      </c>
      <c r="B50">
        <f>MAX(('Consumer choice'!$A$8-'Consumer choice'!$A$5*A50)/'Consumer choice'!$A$3,0)</f>
        <v>27</v>
      </c>
      <c r="C50">
        <f>+(C$3/$A50^'Consumer choice'!$C$5)^(1/'Consumer choice'!$C$3)</f>
        <v>2.1739130434782608</v>
      </c>
      <c r="D50">
        <f>+(D$3/$A50^'Consumer choice'!$C$5)^(1/'Consumer choice'!$C$3)</f>
        <v>8.695652173913043</v>
      </c>
      <c r="E50">
        <f>+(E$3/$A50^'Consumer choice'!$C$5)^(1/'Consumer choice'!$C$3)</f>
        <v>19.565217391304348</v>
      </c>
      <c r="F50">
        <f>+(F$3/$A50^'Consumer choice'!$C$5)^(1/'Consumer choice'!$C$3)</f>
        <v>26.08695652173914</v>
      </c>
      <c r="H50">
        <f>+(H$3/$A50^'Consumer choice'!$C$5)^(1/'Consumer choice'!$C$3)</f>
        <v>34.78260869565217</v>
      </c>
      <c r="I50">
        <f>+(I$3/$A50^'Consumer choice'!$C$5)^(1/'Consumer choice'!$C$3)</f>
        <v>54.34782608695652</v>
      </c>
      <c r="J50">
        <f>+(J$3/$A50^'Consumer choice'!$C$5)^(1/'Consumer choice'!$C$3)</f>
        <v>78.26086956521739</v>
      </c>
    </row>
    <row r="51" spans="1:10" ht="12.75">
      <c r="A51">
        <f t="shared" si="1"/>
        <v>47</v>
      </c>
      <c r="B51">
        <f>MAX(('Consumer choice'!$A$8-'Consumer choice'!$A$5*A51)/'Consumer choice'!$A$3,0)</f>
        <v>26.5</v>
      </c>
      <c r="C51">
        <f>+(C$3/$A51^'Consumer choice'!$C$5)^(1/'Consumer choice'!$C$3)</f>
        <v>2.127659574468085</v>
      </c>
      <c r="D51">
        <f>+(D$3/$A51^'Consumer choice'!$C$5)^(1/'Consumer choice'!$C$3)</f>
        <v>8.51063829787234</v>
      </c>
      <c r="E51">
        <f>+(E$3/$A51^'Consumer choice'!$C$5)^(1/'Consumer choice'!$C$3)</f>
        <v>19.148936170212767</v>
      </c>
      <c r="F51">
        <f>+(F$3/$A51^'Consumer choice'!$C$5)^(1/'Consumer choice'!$C$3)</f>
        <v>25.531914893617028</v>
      </c>
      <c r="H51">
        <f>+(H$3/$A51^'Consumer choice'!$C$5)^(1/'Consumer choice'!$C$3)</f>
        <v>34.04255319148936</v>
      </c>
      <c r="I51">
        <f>+(I$3/$A51^'Consumer choice'!$C$5)^(1/'Consumer choice'!$C$3)</f>
        <v>53.191489361702125</v>
      </c>
      <c r="J51">
        <f>+(J$3/$A51^'Consumer choice'!$C$5)^(1/'Consumer choice'!$C$3)</f>
        <v>76.59574468085107</v>
      </c>
    </row>
    <row r="52" spans="1:10" ht="12.75">
      <c r="A52">
        <f t="shared" si="1"/>
        <v>48</v>
      </c>
      <c r="B52">
        <f>MAX(('Consumer choice'!$A$8-'Consumer choice'!$A$5*A52)/'Consumer choice'!$A$3,0)</f>
        <v>26</v>
      </c>
      <c r="C52">
        <f>+(C$3/$A52^'Consumer choice'!$C$5)^(1/'Consumer choice'!$C$3)</f>
        <v>2.083333333333334</v>
      </c>
      <c r="D52">
        <f>+(D$3/$A52^'Consumer choice'!$C$5)^(1/'Consumer choice'!$C$3)</f>
        <v>8.333333333333336</v>
      </c>
      <c r="E52">
        <f>+(E$3/$A52^'Consumer choice'!$C$5)^(1/'Consumer choice'!$C$3)</f>
        <v>18.750000000000004</v>
      </c>
      <c r="F52">
        <f>+(F$3/$A52^'Consumer choice'!$C$5)^(1/'Consumer choice'!$C$3)</f>
        <v>25.000000000000007</v>
      </c>
      <c r="H52">
        <f>+(H$3/$A52^'Consumer choice'!$C$5)^(1/'Consumer choice'!$C$3)</f>
        <v>33.33333333333334</v>
      </c>
      <c r="I52">
        <f>+(I$3/$A52^'Consumer choice'!$C$5)^(1/'Consumer choice'!$C$3)</f>
        <v>52.08333333333334</v>
      </c>
      <c r="J52">
        <f>+(J$3/$A52^'Consumer choice'!$C$5)^(1/'Consumer choice'!$C$3)</f>
        <v>75.00000000000001</v>
      </c>
    </row>
    <row r="53" spans="1:10" ht="12.75">
      <c r="A53">
        <f t="shared" si="1"/>
        <v>49</v>
      </c>
      <c r="B53">
        <f>MAX(('Consumer choice'!$A$8-'Consumer choice'!$A$5*A53)/'Consumer choice'!$A$3,0)</f>
        <v>25.5</v>
      </c>
      <c r="C53">
        <f>+(C$3/$A53^'Consumer choice'!$C$5)^(1/'Consumer choice'!$C$3)</f>
        <v>2.0408163265306123</v>
      </c>
      <c r="D53">
        <f>+(D$3/$A53^'Consumer choice'!$C$5)^(1/'Consumer choice'!$C$3)</f>
        <v>8.16326530612245</v>
      </c>
      <c r="E53">
        <f>+(E$3/$A53^'Consumer choice'!$C$5)^(1/'Consumer choice'!$C$3)</f>
        <v>18.36734693877551</v>
      </c>
      <c r="F53">
        <f>+(F$3/$A53^'Consumer choice'!$C$5)^(1/'Consumer choice'!$C$3)</f>
        <v>24.489795918367353</v>
      </c>
      <c r="H53">
        <f>+(H$3/$A53^'Consumer choice'!$C$5)^(1/'Consumer choice'!$C$3)</f>
        <v>32.6530612244898</v>
      </c>
      <c r="I53">
        <f>+(I$3/$A53^'Consumer choice'!$C$5)^(1/'Consumer choice'!$C$3)</f>
        <v>51.02040816326531</v>
      </c>
      <c r="J53">
        <f>+(J$3/$A53^'Consumer choice'!$C$5)^(1/'Consumer choice'!$C$3)</f>
        <v>73.46938775510203</v>
      </c>
    </row>
    <row r="54" spans="1:10" ht="12.75">
      <c r="A54">
        <f t="shared" si="1"/>
        <v>50</v>
      </c>
      <c r="B54">
        <f>MAX(('Consumer choice'!$A$8-'Consumer choice'!$A$5*A54)/'Consumer choice'!$A$3,0)</f>
        <v>25</v>
      </c>
      <c r="C54">
        <f>+(C$3/$A54^'Consumer choice'!$C$5)^(1/'Consumer choice'!$C$3)</f>
        <v>1.9999999999999996</v>
      </c>
      <c r="D54">
        <f>+(D$3/$A54^'Consumer choice'!$C$5)^(1/'Consumer choice'!$C$3)</f>
        <v>7.999999999999998</v>
      </c>
      <c r="E54">
        <f>+(E$3/$A54^'Consumer choice'!$C$5)^(1/'Consumer choice'!$C$3)</f>
        <v>17.999999999999996</v>
      </c>
      <c r="F54">
        <f>+(F$3/$A54^'Consumer choice'!$C$5)^(1/'Consumer choice'!$C$3)</f>
        <v>24.000000000000004</v>
      </c>
      <c r="H54">
        <f>+(H$3/$A54^'Consumer choice'!$C$5)^(1/'Consumer choice'!$C$3)</f>
        <v>31.999999999999993</v>
      </c>
      <c r="I54">
        <f>+(I$3/$A54^'Consumer choice'!$C$5)^(1/'Consumer choice'!$C$3)</f>
        <v>49.99999999999999</v>
      </c>
      <c r="J54">
        <f>+(J$3/$A54^'Consumer choice'!$C$5)^(1/'Consumer choice'!$C$3)</f>
        <v>71.99999999999999</v>
      </c>
    </row>
    <row r="55" spans="1:10" ht="12.75">
      <c r="A55">
        <f t="shared" si="1"/>
        <v>51</v>
      </c>
      <c r="B55">
        <f>MAX(('Consumer choice'!$A$8-'Consumer choice'!$A$5*A55)/'Consumer choice'!$A$3,0)</f>
        <v>24.5</v>
      </c>
      <c r="C55">
        <f>+(C$3/$A55^'Consumer choice'!$C$5)^(1/'Consumer choice'!$C$3)</f>
        <v>1.9607843137254897</v>
      </c>
      <c r="D55">
        <f>+(D$3/$A55^'Consumer choice'!$C$5)^(1/'Consumer choice'!$C$3)</f>
        <v>7.843137254901959</v>
      </c>
      <c r="E55">
        <f>+(E$3/$A55^'Consumer choice'!$C$5)^(1/'Consumer choice'!$C$3)</f>
        <v>17.647058823529413</v>
      </c>
      <c r="F55">
        <f>+(F$3/$A55^'Consumer choice'!$C$5)^(1/'Consumer choice'!$C$3)</f>
        <v>23.529411764705888</v>
      </c>
      <c r="H55">
        <f>+(H$3/$A55^'Consumer choice'!$C$5)^(1/'Consumer choice'!$C$3)</f>
        <v>31.372549019607835</v>
      </c>
      <c r="I55">
        <f>+(I$3/$A55^'Consumer choice'!$C$5)^(1/'Consumer choice'!$C$3)</f>
        <v>49.019607843137244</v>
      </c>
      <c r="J55">
        <f>+(J$3/$A55^'Consumer choice'!$C$5)^(1/'Consumer choice'!$C$3)</f>
        <v>70.58823529411765</v>
      </c>
    </row>
    <row r="56" spans="1:10" ht="12.75">
      <c r="A56">
        <f t="shared" si="1"/>
        <v>52</v>
      </c>
      <c r="B56">
        <f>MAX(('Consumer choice'!$A$8-'Consumer choice'!$A$5*A56)/'Consumer choice'!$A$3,0)</f>
        <v>24</v>
      </c>
      <c r="C56">
        <f>+(C$3/$A56^'Consumer choice'!$C$5)^(1/'Consumer choice'!$C$3)</f>
        <v>1.9230769230769236</v>
      </c>
      <c r="D56">
        <f>+(D$3/$A56^'Consumer choice'!$C$5)^(1/'Consumer choice'!$C$3)</f>
        <v>7.692307692307694</v>
      </c>
      <c r="E56">
        <f>+(E$3/$A56^'Consumer choice'!$C$5)^(1/'Consumer choice'!$C$3)</f>
        <v>17.307692307692314</v>
      </c>
      <c r="F56">
        <f>+(F$3/$A56^'Consumer choice'!$C$5)^(1/'Consumer choice'!$C$3)</f>
        <v>23.076923076923084</v>
      </c>
      <c r="H56">
        <f>+(H$3/$A56^'Consumer choice'!$C$5)^(1/'Consumer choice'!$C$3)</f>
        <v>30.769230769230777</v>
      </c>
      <c r="I56">
        <f>+(I$3/$A56^'Consumer choice'!$C$5)^(1/'Consumer choice'!$C$3)</f>
        <v>48.07692307692308</v>
      </c>
      <c r="J56">
        <f>+(J$3/$A56^'Consumer choice'!$C$5)^(1/'Consumer choice'!$C$3)</f>
        <v>69.23076923076925</v>
      </c>
    </row>
    <row r="57" spans="1:10" ht="12.75">
      <c r="A57">
        <f t="shared" si="1"/>
        <v>53</v>
      </c>
      <c r="B57">
        <f>MAX(('Consumer choice'!$A$8-'Consumer choice'!$A$5*A57)/'Consumer choice'!$A$3,0)</f>
        <v>23.5</v>
      </c>
      <c r="C57">
        <f>+(C$3/$A57^'Consumer choice'!$C$5)^(1/'Consumer choice'!$C$3)</f>
        <v>1.886792452830189</v>
      </c>
      <c r="D57">
        <f>+(D$3/$A57^'Consumer choice'!$C$5)^(1/'Consumer choice'!$C$3)</f>
        <v>7.547169811320756</v>
      </c>
      <c r="E57">
        <f>+(E$3/$A57^'Consumer choice'!$C$5)^(1/'Consumer choice'!$C$3)</f>
        <v>16.9811320754717</v>
      </c>
      <c r="F57">
        <f>+(F$3/$A57^'Consumer choice'!$C$5)^(1/'Consumer choice'!$C$3)</f>
        <v>22.64150943396227</v>
      </c>
      <c r="H57">
        <f>+(H$3/$A57^'Consumer choice'!$C$5)^(1/'Consumer choice'!$C$3)</f>
        <v>30.188679245283023</v>
      </c>
      <c r="I57">
        <f>+(I$3/$A57^'Consumer choice'!$C$5)^(1/'Consumer choice'!$C$3)</f>
        <v>47.169811320754725</v>
      </c>
      <c r="J57">
        <f>+(J$3/$A57^'Consumer choice'!$C$5)^(1/'Consumer choice'!$C$3)</f>
        <v>67.9245283018868</v>
      </c>
    </row>
    <row r="58" spans="1:10" ht="12.75">
      <c r="A58">
        <f t="shared" si="1"/>
        <v>54</v>
      </c>
      <c r="B58">
        <f>MAX(('Consumer choice'!$A$8-'Consumer choice'!$A$5*A58)/'Consumer choice'!$A$3,0)</f>
        <v>23</v>
      </c>
      <c r="C58">
        <f>+(C$3/$A58^'Consumer choice'!$C$5)^(1/'Consumer choice'!$C$3)</f>
        <v>1.8518518518518519</v>
      </c>
      <c r="D58">
        <f>+(D$3/$A58^'Consumer choice'!$C$5)^(1/'Consumer choice'!$C$3)</f>
        <v>7.407407407407407</v>
      </c>
      <c r="E58">
        <f>+(E$3/$A58^'Consumer choice'!$C$5)^(1/'Consumer choice'!$C$3)</f>
        <v>16.666666666666668</v>
      </c>
      <c r="F58">
        <f>+(F$3/$A58^'Consumer choice'!$C$5)^(1/'Consumer choice'!$C$3)</f>
        <v>22.222222222222225</v>
      </c>
      <c r="H58">
        <f>+(H$3/$A58^'Consumer choice'!$C$5)^(1/'Consumer choice'!$C$3)</f>
        <v>29.62962962962963</v>
      </c>
      <c r="I58">
        <f>+(I$3/$A58^'Consumer choice'!$C$5)^(1/'Consumer choice'!$C$3)</f>
        <v>46.29629629629629</v>
      </c>
      <c r="J58">
        <f>+(J$3/$A58^'Consumer choice'!$C$5)^(1/'Consumer choice'!$C$3)</f>
        <v>66.66666666666667</v>
      </c>
    </row>
    <row r="59" spans="1:10" ht="12.75">
      <c r="A59">
        <f t="shared" si="1"/>
        <v>55</v>
      </c>
      <c r="B59">
        <f>MAX(('Consumer choice'!$A$8-'Consumer choice'!$A$5*A59)/'Consumer choice'!$A$3,0)</f>
        <v>22.5</v>
      </c>
      <c r="C59">
        <f>+(C$3/$A59^'Consumer choice'!$C$5)^(1/'Consumer choice'!$C$3)</f>
        <v>1.818181818181818</v>
      </c>
      <c r="D59">
        <f>+(D$3/$A59^'Consumer choice'!$C$5)^(1/'Consumer choice'!$C$3)</f>
        <v>7.272727272727272</v>
      </c>
      <c r="E59">
        <f>+(E$3/$A59^'Consumer choice'!$C$5)^(1/'Consumer choice'!$C$3)</f>
        <v>16.363636363636363</v>
      </c>
      <c r="F59">
        <f>+(F$3/$A59^'Consumer choice'!$C$5)^(1/'Consumer choice'!$C$3)</f>
        <v>21.818181818181824</v>
      </c>
      <c r="H59">
        <f>+(H$3/$A59^'Consumer choice'!$C$5)^(1/'Consumer choice'!$C$3)</f>
        <v>29.090909090909086</v>
      </c>
      <c r="I59">
        <f>+(I$3/$A59^'Consumer choice'!$C$5)^(1/'Consumer choice'!$C$3)</f>
        <v>45.45454545454546</v>
      </c>
      <c r="J59">
        <f>+(J$3/$A59^'Consumer choice'!$C$5)^(1/'Consumer choice'!$C$3)</f>
        <v>65.45454545454545</v>
      </c>
    </row>
    <row r="60" spans="1:10" ht="12.75">
      <c r="A60">
        <f t="shared" si="1"/>
        <v>56</v>
      </c>
      <c r="B60">
        <f>MAX(('Consumer choice'!$A$8-'Consumer choice'!$A$5*A60)/'Consumer choice'!$A$3,0)</f>
        <v>22</v>
      </c>
      <c r="C60">
        <f>+(C$3/$A60^'Consumer choice'!$C$5)^(1/'Consumer choice'!$C$3)</f>
        <v>1.7857142857142856</v>
      </c>
      <c r="D60">
        <f>+(D$3/$A60^'Consumer choice'!$C$5)^(1/'Consumer choice'!$C$3)</f>
        <v>7.142857142857142</v>
      </c>
      <c r="E60">
        <f>+(E$3/$A60^'Consumer choice'!$C$5)^(1/'Consumer choice'!$C$3)</f>
        <v>16.07142857142857</v>
      </c>
      <c r="F60">
        <f>+(F$3/$A60^'Consumer choice'!$C$5)^(1/'Consumer choice'!$C$3)</f>
        <v>21.42857142857143</v>
      </c>
      <c r="H60">
        <f>+(H$3/$A60^'Consumer choice'!$C$5)^(1/'Consumer choice'!$C$3)</f>
        <v>28.57142857142857</v>
      </c>
      <c r="I60">
        <f>+(I$3/$A60^'Consumer choice'!$C$5)^(1/'Consumer choice'!$C$3)</f>
        <v>44.64285714285714</v>
      </c>
      <c r="J60">
        <f>+(J$3/$A60^'Consumer choice'!$C$5)^(1/'Consumer choice'!$C$3)</f>
        <v>64.28571428571428</v>
      </c>
    </row>
    <row r="61" spans="1:10" ht="12.75">
      <c r="A61">
        <f t="shared" si="1"/>
        <v>57</v>
      </c>
      <c r="B61">
        <f>MAX(('Consumer choice'!$A$8-'Consumer choice'!$A$5*A61)/'Consumer choice'!$A$3,0)</f>
        <v>21.5</v>
      </c>
      <c r="C61">
        <f>+(C$3/$A61^'Consumer choice'!$C$5)^(1/'Consumer choice'!$C$3)</f>
        <v>1.7543859649122806</v>
      </c>
      <c r="D61">
        <f>+(D$3/$A61^'Consumer choice'!$C$5)^(1/'Consumer choice'!$C$3)</f>
        <v>7.017543859649122</v>
      </c>
      <c r="E61">
        <f>+(E$3/$A61^'Consumer choice'!$C$5)^(1/'Consumer choice'!$C$3)</f>
        <v>15.789473684210526</v>
      </c>
      <c r="F61">
        <f>+(F$3/$A61^'Consumer choice'!$C$5)^(1/'Consumer choice'!$C$3)</f>
        <v>21.052631578947373</v>
      </c>
      <c r="H61">
        <f>+(H$3/$A61^'Consumer choice'!$C$5)^(1/'Consumer choice'!$C$3)</f>
        <v>28.07017543859649</v>
      </c>
      <c r="I61">
        <f>+(I$3/$A61^'Consumer choice'!$C$5)^(1/'Consumer choice'!$C$3)</f>
        <v>43.859649122807014</v>
      </c>
      <c r="J61">
        <f>+(J$3/$A61^'Consumer choice'!$C$5)^(1/'Consumer choice'!$C$3)</f>
        <v>63.1578947368421</v>
      </c>
    </row>
    <row r="62" spans="1:10" ht="12.75">
      <c r="A62">
        <f t="shared" si="1"/>
        <v>58</v>
      </c>
      <c r="B62">
        <f>MAX(('Consumer choice'!$A$8-'Consumer choice'!$A$5*A62)/'Consumer choice'!$A$3,0)</f>
        <v>21</v>
      </c>
      <c r="C62">
        <f>+(C$3/$A62^'Consumer choice'!$C$5)^(1/'Consumer choice'!$C$3)</f>
        <v>1.7241379310344824</v>
      </c>
      <c r="D62">
        <f>+(D$3/$A62^'Consumer choice'!$C$5)^(1/'Consumer choice'!$C$3)</f>
        <v>6.89655172413793</v>
      </c>
      <c r="E62">
        <f>+(E$3/$A62^'Consumer choice'!$C$5)^(1/'Consumer choice'!$C$3)</f>
        <v>15.517241379310343</v>
      </c>
      <c r="F62">
        <f>+(F$3/$A62^'Consumer choice'!$C$5)^(1/'Consumer choice'!$C$3)</f>
        <v>20.689655172413794</v>
      </c>
      <c r="H62">
        <f>+(H$3/$A62^'Consumer choice'!$C$5)^(1/'Consumer choice'!$C$3)</f>
        <v>27.58620689655172</v>
      </c>
      <c r="I62">
        <f>+(I$3/$A62^'Consumer choice'!$C$5)^(1/'Consumer choice'!$C$3)</f>
        <v>43.103448275862064</v>
      </c>
      <c r="J62">
        <f>+(J$3/$A62^'Consumer choice'!$C$5)^(1/'Consumer choice'!$C$3)</f>
        <v>62.068965517241374</v>
      </c>
    </row>
    <row r="63" spans="1:10" ht="12.75">
      <c r="A63">
        <f t="shared" si="1"/>
        <v>59</v>
      </c>
      <c r="B63">
        <f>MAX(('Consumer choice'!$A$8-'Consumer choice'!$A$5*A63)/'Consumer choice'!$A$3,0)</f>
        <v>20.5</v>
      </c>
      <c r="C63">
        <f>+(C$3/$A63^'Consumer choice'!$C$5)^(1/'Consumer choice'!$C$3)</f>
        <v>1.6949152542372885</v>
      </c>
      <c r="D63">
        <f>+(D$3/$A63^'Consumer choice'!$C$5)^(1/'Consumer choice'!$C$3)</f>
        <v>6.779661016949154</v>
      </c>
      <c r="E63">
        <f>+(E$3/$A63^'Consumer choice'!$C$5)^(1/'Consumer choice'!$C$3)</f>
        <v>15.254237288135595</v>
      </c>
      <c r="F63">
        <f>+(F$3/$A63^'Consumer choice'!$C$5)^(1/'Consumer choice'!$C$3)</f>
        <v>20.338983050847464</v>
      </c>
      <c r="H63">
        <f>+(H$3/$A63^'Consumer choice'!$C$5)^(1/'Consumer choice'!$C$3)</f>
        <v>27.118644067796616</v>
      </c>
      <c r="I63">
        <f>+(I$3/$A63^'Consumer choice'!$C$5)^(1/'Consumer choice'!$C$3)</f>
        <v>42.3728813559322</v>
      </c>
      <c r="J63">
        <f>+(J$3/$A63^'Consumer choice'!$C$5)^(1/'Consumer choice'!$C$3)</f>
        <v>61.01694915254238</v>
      </c>
    </row>
    <row r="64" spans="1:10" ht="12.75">
      <c r="A64">
        <f t="shared" si="1"/>
        <v>60</v>
      </c>
      <c r="B64">
        <f>MAX(('Consumer choice'!$A$8-'Consumer choice'!$A$5*A64)/'Consumer choice'!$A$3,0)</f>
        <v>20</v>
      </c>
      <c r="C64">
        <f>+(C$3/$A64^'Consumer choice'!$C$5)^(1/'Consumer choice'!$C$3)</f>
        <v>1.6666666666666665</v>
      </c>
      <c r="D64">
        <f>+(D$3/$A64^'Consumer choice'!$C$5)^(1/'Consumer choice'!$C$3)</f>
        <v>6.666666666666666</v>
      </c>
      <c r="E64">
        <f>+(E$3/$A64^'Consumer choice'!$C$5)^(1/'Consumer choice'!$C$3)</f>
        <v>14.999999999999998</v>
      </c>
      <c r="F64">
        <f>+(F$3/$A64^'Consumer choice'!$C$5)^(1/'Consumer choice'!$C$3)</f>
        <v>20.000000000000004</v>
      </c>
      <c r="H64">
        <f>+(H$3/$A64^'Consumer choice'!$C$5)^(1/'Consumer choice'!$C$3)</f>
        <v>26.666666666666664</v>
      </c>
      <c r="I64">
        <f>+(I$3/$A64^'Consumer choice'!$C$5)^(1/'Consumer choice'!$C$3)</f>
        <v>41.666666666666664</v>
      </c>
      <c r="J64">
        <f>+(J$3/$A64^'Consumer choice'!$C$5)^(1/'Consumer choice'!$C$3)</f>
        <v>59.99999999999999</v>
      </c>
    </row>
    <row r="65" spans="1:10" ht="12.75">
      <c r="A65">
        <f t="shared" si="1"/>
        <v>61</v>
      </c>
      <c r="B65">
        <f>MAX(('Consumer choice'!$A$8-'Consumer choice'!$A$5*A65)/'Consumer choice'!$A$3,0)</f>
        <v>19.5</v>
      </c>
      <c r="C65">
        <f>+(C$3/$A65^'Consumer choice'!$C$5)^(1/'Consumer choice'!$C$3)</f>
        <v>1.6393442622950822</v>
      </c>
      <c r="D65">
        <f>+(D$3/$A65^'Consumer choice'!$C$5)^(1/'Consumer choice'!$C$3)</f>
        <v>6.557377049180329</v>
      </c>
      <c r="E65">
        <f>+(E$3/$A65^'Consumer choice'!$C$5)^(1/'Consumer choice'!$C$3)</f>
        <v>14.754098360655739</v>
      </c>
      <c r="F65">
        <f>+(F$3/$A65^'Consumer choice'!$C$5)^(1/'Consumer choice'!$C$3)</f>
        <v>19.67213114754099</v>
      </c>
      <c r="H65">
        <f>+(H$3/$A65^'Consumer choice'!$C$5)^(1/'Consumer choice'!$C$3)</f>
        <v>26.229508196721316</v>
      </c>
      <c r="I65">
        <f>+(I$3/$A65^'Consumer choice'!$C$5)^(1/'Consumer choice'!$C$3)</f>
        <v>40.98360655737705</v>
      </c>
      <c r="J65">
        <f>+(J$3/$A65^'Consumer choice'!$C$5)^(1/'Consumer choice'!$C$3)</f>
        <v>59.016393442622956</v>
      </c>
    </row>
    <row r="66" spans="1:10" ht="12.75">
      <c r="A66">
        <f t="shared" si="1"/>
        <v>62</v>
      </c>
      <c r="B66">
        <f>MAX(('Consumer choice'!$A$8-'Consumer choice'!$A$5*A66)/'Consumer choice'!$A$3,0)</f>
        <v>19</v>
      </c>
      <c r="C66">
        <f>+(C$3/$A66^'Consumer choice'!$C$5)^(1/'Consumer choice'!$C$3)</f>
        <v>1.6129032258064515</v>
      </c>
      <c r="D66">
        <f>+(D$3/$A66^'Consumer choice'!$C$5)^(1/'Consumer choice'!$C$3)</f>
        <v>6.451612903225806</v>
      </c>
      <c r="E66">
        <f>+(E$3/$A66^'Consumer choice'!$C$5)^(1/'Consumer choice'!$C$3)</f>
        <v>14.516129032258064</v>
      </c>
      <c r="F66">
        <f>+(F$3/$A66^'Consumer choice'!$C$5)^(1/'Consumer choice'!$C$3)</f>
        <v>19.35483870967742</v>
      </c>
      <c r="H66">
        <f>+(H$3/$A66^'Consumer choice'!$C$5)^(1/'Consumer choice'!$C$3)</f>
        <v>25.806451612903224</v>
      </c>
      <c r="I66">
        <f>+(I$3/$A66^'Consumer choice'!$C$5)^(1/'Consumer choice'!$C$3)</f>
        <v>40.32258064516129</v>
      </c>
      <c r="J66">
        <f>+(J$3/$A66^'Consumer choice'!$C$5)^(1/'Consumer choice'!$C$3)</f>
        <v>58.064516129032256</v>
      </c>
    </row>
    <row r="67" spans="1:10" ht="12.75">
      <c r="A67">
        <f t="shared" si="1"/>
        <v>63</v>
      </c>
      <c r="B67">
        <f>MAX(('Consumer choice'!$A$8-'Consumer choice'!$A$5*A67)/'Consumer choice'!$A$3,0)</f>
        <v>18.5</v>
      </c>
      <c r="C67">
        <f>+(C$3/$A67^'Consumer choice'!$C$5)^(1/'Consumer choice'!$C$3)</f>
        <v>1.5873015873015872</v>
      </c>
      <c r="D67">
        <f>+(D$3/$A67^'Consumer choice'!$C$5)^(1/'Consumer choice'!$C$3)</f>
        <v>6.349206349206349</v>
      </c>
      <c r="E67">
        <f>+(E$3/$A67^'Consumer choice'!$C$5)^(1/'Consumer choice'!$C$3)</f>
        <v>14.285714285714285</v>
      </c>
      <c r="F67">
        <f>+(F$3/$A67^'Consumer choice'!$C$5)^(1/'Consumer choice'!$C$3)</f>
        <v>19.04761904761905</v>
      </c>
      <c r="H67">
        <f>+(H$3/$A67^'Consumer choice'!$C$5)^(1/'Consumer choice'!$C$3)</f>
        <v>25.396825396825395</v>
      </c>
      <c r="I67">
        <f>+(I$3/$A67^'Consumer choice'!$C$5)^(1/'Consumer choice'!$C$3)</f>
        <v>39.682539682539684</v>
      </c>
      <c r="J67">
        <f>+(J$3/$A67^'Consumer choice'!$C$5)^(1/'Consumer choice'!$C$3)</f>
        <v>57.14285714285714</v>
      </c>
    </row>
    <row r="68" spans="1:10" ht="12.75">
      <c r="A68">
        <f t="shared" si="1"/>
        <v>64</v>
      </c>
      <c r="B68">
        <f>MAX(('Consumer choice'!$A$8-'Consumer choice'!$A$5*A68)/'Consumer choice'!$A$3,0)</f>
        <v>18</v>
      </c>
      <c r="C68">
        <f>+(C$3/$A68^'Consumer choice'!$C$5)^(1/'Consumer choice'!$C$3)</f>
        <v>1.5625</v>
      </c>
      <c r="D68">
        <f>+(D$3/$A68^'Consumer choice'!$C$5)^(1/'Consumer choice'!$C$3)</f>
        <v>6.25</v>
      </c>
      <c r="E68">
        <f>+(E$3/$A68^'Consumer choice'!$C$5)^(1/'Consumer choice'!$C$3)</f>
        <v>14.0625</v>
      </c>
      <c r="F68">
        <f>+(F$3/$A68^'Consumer choice'!$C$5)^(1/'Consumer choice'!$C$3)</f>
        <v>18.750000000000004</v>
      </c>
      <c r="H68">
        <f>+(H$3/$A68^'Consumer choice'!$C$5)^(1/'Consumer choice'!$C$3)</f>
        <v>25</v>
      </c>
      <c r="I68">
        <f>+(I$3/$A68^'Consumer choice'!$C$5)^(1/'Consumer choice'!$C$3)</f>
        <v>39.0625</v>
      </c>
      <c r="J68">
        <f>+(J$3/$A68^'Consumer choice'!$C$5)^(1/'Consumer choice'!$C$3)</f>
        <v>56.25</v>
      </c>
    </row>
    <row r="69" spans="1:10" ht="12.75">
      <c r="A69">
        <f aca="true" t="shared" si="2" ref="A69:A104">1+A68</f>
        <v>65</v>
      </c>
      <c r="B69">
        <f>MAX(('Consumer choice'!$A$8-'Consumer choice'!$A$5*A69)/'Consumer choice'!$A$3,0)</f>
        <v>17.5</v>
      </c>
      <c r="C69">
        <f>+(C$3/$A69^'Consumer choice'!$C$5)^(1/'Consumer choice'!$C$3)</f>
        <v>1.5384615384615385</v>
      </c>
      <c r="D69">
        <f>+(D$3/$A69^'Consumer choice'!$C$5)^(1/'Consumer choice'!$C$3)</f>
        <v>6.153846153846154</v>
      </c>
      <c r="E69">
        <f>+(E$3/$A69^'Consumer choice'!$C$5)^(1/'Consumer choice'!$C$3)</f>
        <v>13.846153846153847</v>
      </c>
      <c r="F69">
        <f>+(F$3/$A69^'Consumer choice'!$C$5)^(1/'Consumer choice'!$C$3)</f>
        <v>18.461538461538467</v>
      </c>
      <c r="H69">
        <f>+(H$3/$A69^'Consumer choice'!$C$5)^(1/'Consumer choice'!$C$3)</f>
        <v>24.615384615384617</v>
      </c>
      <c r="I69">
        <f>+(I$3/$A69^'Consumer choice'!$C$5)^(1/'Consumer choice'!$C$3)</f>
        <v>38.46153846153847</v>
      </c>
      <c r="J69">
        <f>+(J$3/$A69^'Consumer choice'!$C$5)^(1/'Consumer choice'!$C$3)</f>
        <v>55.38461538461539</v>
      </c>
    </row>
    <row r="70" spans="1:10" ht="12.75">
      <c r="A70">
        <f t="shared" si="2"/>
        <v>66</v>
      </c>
      <c r="B70">
        <f>MAX(('Consumer choice'!$A$8-'Consumer choice'!$A$5*A70)/'Consumer choice'!$A$3,0)</f>
        <v>17</v>
      </c>
      <c r="C70">
        <f>+(C$3/$A70^'Consumer choice'!$C$5)^(1/'Consumer choice'!$C$3)</f>
        <v>1.5151515151515147</v>
      </c>
      <c r="D70">
        <f>+(D$3/$A70^'Consumer choice'!$C$5)^(1/'Consumer choice'!$C$3)</f>
        <v>6.060606060606059</v>
      </c>
      <c r="E70">
        <f>+(E$3/$A70^'Consumer choice'!$C$5)^(1/'Consumer choice'!$C$3)</f>
        <v>13.636363636363633</v>
      </c>
      <c r="F70">
        <f>+(F$3/$A70^'Consumer choice'!$C$5)^(1/'Consumer choice'!$C$3)</f>
        <v>18.181818181818183</v>
      </c>
      <c r="H70">
        <f>+(H$3/$A70^'Consumer choice'!$C$5)^(1/'Consumer choice'!$C$3)</f>
        <v>24.242424242424235</v>
      </c>
      <c r="I70">
        <f>+(I$3/$A70^'Consumer choice'!$C$5)^(1/'Consumer choice'!$C$3)</f>
        <v>37.87878787878787</v>
      </c>
      <c r="J70">
        <f>+(J$3/$A70^'Consumer choice'!$C$5)^(1/'Consumer choice'!$C$3)</f>
        <v>54.54545454545453</v>
      </c>
    </row>
    <row r="71" spans="1:10" ht="12.75">
      <c r="A71">
        <f t="shared" si="2"/>
        <v>67</v>
      </c>
      <c r="B71">
        <f>MAX(('Consumer choice'!$A$8-'Consumer choice'!$A$5*A71)/'Consumer choice'!$A$3,0)</f>
        <v>16.5</v>
      </c>
      <c r="C71">
        <f>+(C$3/$A71^'Consumer choice'!$C$5)^(1/'Consumer choice'!$C$3)</f>
        <v>1.4925373134328355</v>
      </c>
      <c r="D71">
        <f>+(D$3/$A71^'Consumer choice'!$C$5)^(1/'Consumer choice'!$C$3)</f>
        <v>5.970149253731342</v>
      </c>
      <c r="E71">
        <f>+(E$3/$A71^'Consumer choice'!$C$5)^(1/'Consumer choice'!$C$3)</f>
        <v>13.432835820895521</v>
      </c>
      <c r="F71">
        <f>+(F$3/$A71^'Consumer choice'!$C$5)^(1/'Consumer choice'!$C$3)</f>
        <v>17.91044776119403</v>
      </c>
      <c r="H71">
        <f>+(H$3/$A71^'Consumer choice'!$C$5)^(1/'Consumer choice'!$C$3)</f>
        <v>23.880597014925367</v>
      </c>
      <c r="I71">
        <f>+(I$3/$A71^'Consumer choice'!$C$5)^(1/'Consumer choice'!$C$3)</f>
        <v>37.31343283582089</v>
      </c>
      <c r="J71">
        <f>+(J$3/$A71^'Consumer choice'!$C$5)^(1/'Consumer choice'!$C$3)</f>
        <v>53.731343283582085</v>
      </c>
    </row>
    <row r="72" spans="1:10" ht="12.75">
      <c r="A72">
        <f t="shared" si="2"/>
        <v>68</v>
      </c>
      <c r="B72">
        <f>MAX(('Consumer choice'!$A$8-'Consumer choice'!$A$5*A72)/'Consumer choice'!$A$3,0)</f>
        <v>16</v>
      </c>
      <c r="C72">
        <f>+(C$3/$A72^'Consumer choice'!$C$5)^(1/'Consumer choice'!$C$3)</f>
        <v>1.470588235294118</v>
      </c>
      <c r="D72">
        <f>+(D$3/$A72^'Consumer choice'!$C$5)^(1/'Consumer choice'!$C$3)</f>
        <v>5.882352941176472</v>
      </c>
      <c r="E72">
        <f>+(E$3/$A72^'Consumer choice'!$C$5)^(1/'Consumer choice'!$C$3)</f>
        <v>13.235294117647058</v>
      </c>
      <c r="F72">
        <f>+(F$3/$A72^'Consumer choice'!$C$5)^(1/'Consumer choice'!$C$3)</f>
        <v>17.647058823529413</v>
      </c>
      <c r="H72">
        <f>+(H$3/$A72^'Consumer choice'!$C$5)^(1/'Consumer choice'!$C$3)</f>
        <v>23.529411764705888</v>
      </c>
      <c r="I72">
        <f>+(I$3/$A72^'Consumer choice'!$C$5)^(1/'Consumer choice'!$C$3)</f>
        <v>36.76470588235294</v>
      </c>
      <c r="J72">
        <f>+(J$3/$A72^'Consumer choice'!$C$5)^(1/'Consumer choice'!$C$3)</f>
        <v>52.94117647058823</v>
      </c>
    </row>
    <row r="73" spans="1:10" ht="12.75">
      <c r="A73">
        <f t="shared" si="2"/>
        <v>69</v>
      </c>
      <c r="B73">
        <f>MAX(('Consumer choice'!$A$8-'Consumer choice'!$A$5*A73)/'Consumer choice'!$A$3,0)</f>
        <v>15.5</v>
      </c>
      <c r="C73">
        <f>+(C$3/$A73^'Consumer choice'!$C$5)^(1/'Consumer choice'!$C$3)</f>
        <v>1.4492753623188404</v>
      </c>
      <c r="D73">
        <f>+(D$3/$A73^'Consumer choice'!$C$5)^(1/'Consumer choice'!$C$3)</f>
        <v>5.797101449275361</v>
      </c>
      <c r="E73">
        <f>+(E$3/$A73^'Consumer choice'!$C$5)^(1/'Consumer choice'!$C$3)</f>
        <v>13.043478260869566</v>
      </c>
      <c r="F73">
        <f>+(F$3/$A73^'Consumer choice'!$C$5)^(1/'Consumer choice'!$C$3)</f>
        <v>17.391304347826093</v>
      </c>
      <c r="H73">
        <f>+(H$3/$A73^'Consumer choice'!$C$5)^(1/'Consumer choice'!$C$3)</f>
        <v>23.188405797101446</v>
      </c>
      <c r="I73">
        <f>+(I$3/$A73^'Consumer choice'!$C$5)^(1/'Consumer choice'!$C$3)</f>
        <v>36.231884057971016</v>
      </c>
      <c r="J73">
        <f>+(J$3/$A73^'Consumer choice'!$C$5)^(1/'Consumer choice'!$C$3)</f>
        <v>52.173913043478265</v>
      </c>
    </row>
    <row r="74" spans="1:10" ht="12.75">
      <c r="A74">
        <f t="shared" si="2"/>
        <v>70</v>
      </c>
      <c r="B74">
        <f>MAX(('Consumer choice'!$A$8-'Consumer choice'!$A$5*A74)/'Consumer choice'!$A$3,0)</f>
        <v>15</v>
      </c>
      <c r="C74">
        <f>+(C$3/$A74^'Consumer choice'!$C$5)^(1/'Consumer choice'!$C$3)</f>
        <v>1.4285714285714284</v>
      </c>
      <c r="D74">
        <f>+(D$3/$A74^'Consumer choice'!$C$5)^(1/'Consumer choice'!$C$3)</f>
        <v>5.7142857142857135</v>
      </c>
      <c r="E74">
        <f>+(E$3/$A74^'Consumer choice'!$C$5)^(1/'Consumer choice'!$C$3)</f>
        <v>12.857142857142858</v>
      </c>
      <c r="F74">
        <f>+(F$3/$A74^'Consumer choice'!$C$5)^(1/'Consumer choice'!$C$3)</f>
        <v>17.142857142857142</v>
      </c>
      <c r="H74">
        <f>+(H$3/$A74^'Consumer choice'!$C$5)^(1/'Consumer choice'!$C$3)</f>
        <v>22.857142857142854</v>
      </c>
      <c r="I74">
        <f>+(I$3/$A74^'Consumer choice'!$C$5)^(1/'Consumer choice'!$C$3)</f>
        <v>35.714285714285715</v>
      </c>
      <c r="J74">
        <f>+(J$3/$A74^'Consumer choice'!$C$5)^(1/'Consumer choice'!$C$3)</f>
        <v>51.42857142857143</v>
      </c>
    </row>
    <row r="75" spans="1:10" ht="12.75">
      <c r="A75">
        <f t="shared" si="2"/>
        <v>71</v>
      </c>
      <c r="B75">
        <f>MAX(('Consumer choice'!$A$8-'Consumer choice'!$A$5*A75)/'Consumer choice'!$A$3,0)</f>
        <v>14.5</v>
      </c>
      <c r="C75">
        <f>+(C$3/$A75^'Consumer choice'!$C$5)^(1/'Consumer choice'!$C$3)</f>
        <v>1.408450704225352</v>
      </c>
      <c r="D75">
        <f>+(D$3/$A75^'Consumer choice'!$C$5)^(1/'Consumer choice'!$C$3)</f>
        <v>5.633802816901408</v>
      </c>
      <c r="E75">
        <f>+(E$3/$A75^'Consumer choice'!$C$5)^(1/'Consumer choice'!$C$3)</f>
        <v>12.676056338028166</v>
      </c>
      <c r="F75">
        <f>+(F$3/$A75^'Consumer choice'!$C$5)^(1/'Consumer choice'!$C$3)</f>
        <v>16.901408450704228</v>
      </c>
      <c r="H75">
        <f>+(H$3/$A75^'Consumer choice'!$C$5)^(1/'Consumer choice'!$C$3)</f>
        <v>22.535211267605632</v>
      </c>
      <c r="I75">
        <f>+(I$3/$A75^'Consumer choice'!$C$5)^(1/'Consumer choice'!$C$3)</f>
        <v>35.2112676056338</v>
      </c>
      <c r="J75">
        <f>+(J$3/$A75^'Consumer choice'!$C$5)^(1/'Consumer choice'!$C$3)</f>
        <v>50.704225352112665</v>
      </c>
    </row>
    <row r="76" spans="1:10" ht="12.75">
      <c r="A76">
        <f t="shared" si="2"/>
        <v>72</v>
      </c>
      <c r="B76">
        <f>MAX(('Consumer choice'!$A$8-'Consumer choice'!$A$5*A76)/'Consumer choice'!$A$3,0)</f>
        <v>14</v>
      </c>
      <c r="C76">
        <f>+(C$3/$A76^'Consumer choice'!$C$5)^(1/'Consumer choice'!$C$3)</f>
        <v>1.388888888888889</v>
      </c>
      <c r="D76">
        <f>+(D$3/$A76^'Consumer choice'!$C$5)^(1/'Consumer choice'!$C$3)</f>
        <v>5.555555555555556</v>
      </c>
      <c r="E76">
        <f>+(E$3/$A76^'Consumer choice'!$C$5)^(1/'Consumer choice'!$C$3)</f>
        <v>12.500000000000002</v>
      </c>
      <c r="F76">
        <f>+(F$3/$A76^'Consumer choice'!$C$5)^(1/'Consumer choice'!$C$3)</f>
        <v>16.666666666666675</v>
      </c>
      <c r="H76">
        <f>+(H$3/$A76^'Consumer choice'!$C$5)^(1/'Consumer choice'!$C$3)</f>
        <v>22.222222222222225</v>
      </c>
      <c r="I76">
        <f>+(I$3/$A76^'Consumer choice'!$C$5)^(1/'Consumer choice'!$C$3)</f>
        <v>34.72222222222222</v>
      </c>
      <c r="J76">
        <f>+(J$3/$A76^'Consumer choice'!$C$5)^(1/'Consumer choice'!$C$3)</f>
        <v>50.00000000000001</v>
      </c>
    </row>
    <row r="77" spans="1:10" ht="12.75">
      <c r="A77">
        <f t="shared" si="2"/>
        <v>73</v>
      </c>
      <c r="B77">
        <f>MAX(('Consumer choice'!$A$8-'Consumer choice'!$A$5*A77)/'Consumer choice'!$A$3,0)</f>
        <v>13.5</v>
      </c>
      <c r="C77">
        <f>+(C$3/$A77^'Consumer choice'!$C$5)^(1/'Consumer choice'!$C$3)</f>
        <v>1.3698630136986303</v>
      </c>
      <c r="D77">
        <f>+(D$3/$A77^'Consumer choice'!$C$5)^(1/'Consumer choice'!$C$3)</f>
        <v>5.479452054794521</v>
      </c>
      <c r="E77">
        <f>+(E$3/$A77^'Consumer choice'!$C$5)^(1/'Consumer choice'!$C$3)</f>
        <v>12.328767123287673</v>
      </c>
      <c r="F77">
        <f>+(F$3/$A77^'Consumer choice'!$C$5)^(1/'Consumer choice'!$C$3)</f>
        <v>16.438356164383567</v>
      </c>
      <c r="H77">
        <f>+(H$3/$A77^'Consumer choice'!$C$5)^(1/'Consumer choice'!$C$3)</f>
        <v>21.917808219178085</v>
      </c>
      <c r="I77">
        <f>+(I$3/$A77^'Consumer choice'!$C$5)^(1/'Consumer choice'!$C$3)</f>
        <v>34.24657534246576</v>
      </c>
      <c r="J77">
        <f>+(J$3/$A77^'Consumer choice'!$C$5)^(1/'Consumer choice'!$C$3)</f>
        <v>49.31506849315069</v>
      </c>
    </row>
    <row r="78" spans="1:10" ht="12.75">
      <c r="A78">
        <f t="shared" si="2"/>
        <v>74</v>
      </c>
      <c r="B78">
        <f>MAX(('Consumer choice'!$A$8-'Consumer choice'!$A$5*A78)/'Consumer choice'!$A$3,0)</f>
        <v>13</v>
      </c>
      <c r="C78">
        <f>+(C$3/$A78^'Consumer choice'!$C$5)^(1/'Consumer choice'!$C$3)</f>
        <v>1.3513513513513515</v>
      </c>
      <c r="D78">
        <f>+(D$3/$A78^'Consumer choice'!$C$5)^(1/'Consumer choice'!$C$3)</f>
        <v>5.405405405405406</v>
      </c>
      <c r="E78">
        <f>+(E$3/$A78^'Consumer choice'!$C$5)^(1/'Consumer choice'!$C$3)</f>
        <v>12.162162162162161</v>
      </c>
      <c r="F78">
        <f>+(F$3/$A78^'Consumer choice'!$C$5)^(1/'Consumer choice'!$C$3)</f>
        <v>16.216216216216218</v>
      </c>
      <c r="H78">
        <f>+(H$3/$A78^'Consumer choice'!$C$5)^(1/'Consumer choice'!$C$3)</f>
        <v>21.621621621621625</v>
      </c>
      <c r="I78">
        <f>+(I$3/$A78^'Consumer choice'!$C$5)^(1/'Consumer choice'!$C$3)</f>
        <v>33.78378378378378</v>
      </c>
      <c r="J78">
        <f>+(J$3/$A78^'Consumer choice'!$C$5)^(1/'Consumer choice'!$C$3)</f>
        <v>48.648648648648646</v>
      </c>
    </row>
    <row r="79" spans="1:10" ht="12.75">
      <c r="A79">
        <f t="shared" si="2"/>
        <v>75</v>
      </c>
      <c r="B79">
        <f>MAX(('Consumer choice'!$A$8-'Consumer choice'!$A$5*A79)/'Consumer choice'!$A$3,0)</f>
        <v>12.5</v>
      </c>
      <c r="C79">
        <f>+(C$3/$A79^'Consumer choice'!$C$5)^(1/'Consumer choice'!$C$3)</f>
        <v>1.3333333333333333</v>
      </c>
      <c r="D79">
        <f>+(D$3/$A79^'Consumer choice'!$C$5)^(1/'Consumer choice'!$C$3)</f>
        <v>5.333333333333333</v>
      </c>
      <c r="E79">
        <f>+(E$3/$A79^'Consumer choice'!$C$5)^(1/'Consumer choice'!$C$3)</f>
        <v>11.999999999999998</v>
      </c>
      <c r="F79">
        <f>+(F$3/$A79^'Consumer choice'!$C$5)^(1/'Consumer choice'!$C$3)</f>
        <v>16</v>
      </c>
      <c r="H79">
        <f>+(H$3/$A79^'Consumer choice'!$C$5)^(1/'Consumer choice'!$C$3)</f>
        <v>21.333333333333332</v>
      </c>
      <c r="I79">
        <f>+(I$3/$A79^'Consumer choice'!$C$5)^(1/'Consumer choice'!$C$3)</f>
        <v>33.33333333333333</v>
      </c>
      <c r="J79">
        <f>+(J$3/$A79^'Consumer choice'!$C$5)^(1/'Consumer choice'!$C$3)</f>
        <v>47.99999999999999</v>
      </c>
    </row>
    <row r="80" spans="1:10" ht="12.75">
      <c r="A80">
        <f t="shared" si="2"/>
        <v>76</v>
      </c>
      <c r="B80">
        <f>MAX(('Consumer choice'!$A$8-'Consumer choice'!$A$5*A80)/'Consumer choice'!$A$3,0)</f>
        <v>12</v>
      </c>
      <c r="C80">
        <f>+(C$3/$A80^'Consumer choice'!$C$5)^(1/'Consumer choice'!$C$3)</f>
        <v>1.3157894736842104</v>
      </c>
      <c r="D80">
        <f>+(D$3/$A80^'Consumer choice'!$C$5)^(1/'Consumer choice'!$C$3)</f>
        <v>5.263157894736842</v>
      </c>
      <c r="E80">
        <f>+(E$3/$A80^'Consumer choice'!$C$5)^(1/'Consumer choice'!$C$3)</f>
        <v>11.842105263157894</v>
      </c>
      <c r="F80">
        <f>+(F$3/$A80^'Consumer choice'!$C$5)^(1/'Consumer choice'!$C$3)</f>
        <v>15.789473684210526</v>
      </c>
      <c r="H80">
        <f>+(H$3/$A80^'Consumer choice'!$C$5)^(1/'Consumer choice'!$C$3)</f>
        <v>21.052631578947366</v>
      </c>
      <c r="I80">
        <f>+(I$3/$A80^'Consumer choice'!$C$5)^(1/'Consumer choice'!$C$3)</f>
        <v>32.89473684210525</v>
      </c>
      <c r="J80">
        <f>+(J$3/$A80^'Consumer choice'!$C$5)^(1/'Consumer choice'!$C$3)</f>
        <v>47.368421052631575</v>
      </c>
    </row>
    <row r="81" spans="1:10" ht="12.75">
      <c r="A81">
        <f t="shared" si="2"/>
        <v>77</v>
      </c>
      <c r="B81">
        <f>MAX(('Consumer choice'!$A$8-'Consumer choice'!$A$5*A81)/'Consumer choice'!$A$3,0)</f>
        <v>11.5</v>
      </c>
      <c r="C81">
        <f>+(C$3/$A81^'Consumer choice'!$C$5)^(1/'Consumer choice'!$C$3)</f>
        <v>1.2987012987012987</v>
      </c>
      <c r="D81">
        <f>+(D$3/$A81^'Consumer choice'!$C$5)^(1/'Consumer choice'!$C$3)</f>
        <v>5.194805194805195</v>
      </c>
      <c r="E81">
        <f>+(E$3/$A81^'Consumer choice'!$C$5)^(1/'Consumer choice'!$C$3)</f>
        <v>11.688311688311686</v>
      </c>
      <c r="F81">
        <f>+(F$3/$A81^'Consumer choice'!$C$5)^(1/'Consumer choice'!$C$3)</f>
        <v>15.584415584415586</v>
      </c>
      <c r="H81">
        <f>+(H$3/$A81^'Consumer choice'!$C$5)^(1/'Consumer choice'!$C$3)</f>
        <v>20.77922077922078</v>
      </c>
      <c r="I81">
        <f>+(I$3/$A81^'Consumer choice'!$C$5)^(1/'Consumer choice'!$C$3)</f>
        <v>32.46753246753246</v>
      </c>
      <c r="J81">
        <f>+(J$3/$A81^'Consumer choice'!$C$5)^(1/'Consumer choice'!$C$3)</f>
        <v>46.75324675324674</v>
      </c>
    </row>
    <row r="82" spans="1:10" ht="12.75">
      <c r="A82">
        <f t="shared" si="2"/>
        <v>78</v>
      </c>
      <c r="B82">
        <f>MAX(('Consumer choice'!$A$8-'Consumer choice'!$A$5*A82)/'Consumer choice'!$A$3,0)</f>
        <v>11</v>
      </c>
      <c r="C82">
        <f>+(C$3/$A82^'Consumer choice'!$C$5)^(1/'Consumer choice'!$C$3)</f>
        <v>1.2820512820512817</v>
      </c>
      <c r="D82">
        <f>+(D$3/$A82^'Consumer choice'!$C$5)^(1/'Consumer choice'!$C$3)</f>
        <v>5.128205128205127</v>
      </c>
      <c r="E82">
        <f>+(E$3/$A82^'Consumer choice'!$C$5)^(1/'Consumer choice'!$C$3)</f>
        <v>11.538461538461537</v>
      </c>
      <c r="F82">
        <f>+(F$3/$A82^'Consumer choice'!$C$5)^(1/'Consumer choice'!$C$3)</f>
        <v>15.384615384615383</v>
      </c>
      <c r="H82">
        <f>+(H$3/$A82^'Consumer choice'!$C$5)^(1/'Consumer choice'!$C$3)</f>
        <v>20.512820512820507</v>
      </c>
      <c r="I82">
        <f>+(I$3/$A82^'Consumer choice'!$C$5)^(1/'Consumer choice'!$C$3)</f>
        <v>32.051282051282044</v>
      </c>
      <c r="J82">
        <f>+(J$3/$A82^'Consumer choice'!$C$5)^(1/'Consumer choice'!$C$3)</f>
        <v>46.153846153846146</v>
      </c>
    </row>
    <row r="83" spans="1:10" ht="12.75">
      <c r="A83">
        <f t="shared" si="2"/>
        <v>79</v>
      </c>
      <c r="B83">
        <f>MAX(('Consumer choice'!$A$8-'Consumer choice'!$A$5*A83)/'Consumer choice'!$A$3,0)</f>
        <v>10.5</v>
      </c>
      <c r="C83">
        <f>+(C$3/$A83^'Consumer choice'!$C$5)^(1/'Consumer choice'!$C$3)</f>
        <v>1.2658227848101267</v>
      </c>
      <c r="D83">
        <f>+(D$3/$A83^'Consumer choice'!$C$5)^(1/'Consumer choice'!$C$3)</f>
        <v>5.063291139240507</v>
      </c>
      <c r="E83">
        <f>+(E$3/$A83^'Consumer choice'!$C$5)^(1/'Consumer choice'!$C$3)</f>
        <v>11.39240506329114</v>
      </c>
      <c r="F83">
        <f>+(F$3/$A83^'Consumer choice'!$C$5)^(1/'Consumer choice'!$C$3)</f>
        <v>15.189873417721524</v>
      </c>
      <c r="H83">
        <f>+(H$3/$A83^'Consumer choice'!$C$5)^(1/'Consumer choice'!$C$3)</f>
        <v>20.253164556962027</v>
      </c>
      <c r="I83">
        <f>+(I$3/$A83^'Consumer choice'!$C$5)^(1/'Consumer choice'!$C$3)</f>
        <v>31.64556962025317</v>
      </c>
      <c r="J83">
        <f>+(J$3/$A83^'Consumer choice'!$C$5)^(1/'Consumer choice'!$C$3)</f>
        <v>45.56962025316456</v>
      </c>
    </row>
    <row r="84" spans="1:10" ht="12.75">
      <c r="A84">
        <f t="shared" si="2"/>
        <v>80</v>
      </c>
      <c r="B84">
        <f>MAX(('Consumer choice'!$A$8-'Consumer choice'!$A$5*A84)/'Consumer choice'!$A$3,0)</f>
        <v>10</v>
      </c>
      <c r="C84">
        <f>+(C$3/$A84^'Consumer choice'!$C$5)^(1/'Consumer choice'!$C$3)</f>
        <v>1.2500000000000002</v>
      </c>
      <c r="D84">
        <f>+(D$3/$A84^'Consumer choice'!$C$5)^(1/'Consumer choice'!$C$3)</f>
        <v>5.000000000000001</v>
      </c>
      <c r="E84">
        <f>+(E$3/$A84^'Consumer choice'!$C$5)^(1/'Consumer choice'!$C$3)</f>
        <v>11.249999999999998</v>
      </c>
      <c r="F84">
        <f>+(F$3/$A84^'Consumer choice'!$C$5)^(1/'Consumer choice'!$C$3)</f>
        <v>15.000000000000002</v>
      </c>
      <c r="H84">
        <f>+(H$3/$A84^'Consumer choice'!$C$5)^(1/'Consumer choice'!$C$3)</f>
        <v>20.000000000000004</v>
      </c>
      <c r="I84">
        <f>+(I$3/$A84^'Consumer choice'!$C$5)^(1/'Consumer choice'!$C$3)</f>
        <v>31.249999999999993</v>
      </c>
      <c r="J84">
        <f>+(J$3/$A84^'Consumer choice'!$C$5)^(1/'Consumer choice'!$C$3)</f>
        <v>44.99999999999999</v>
      </c>
    </row>
    <row r="85" spans="1:10" ht="12.75">
      <c r="A85">
        <f t="shared" si="2"/>
        <v>81</v>
      </c>
      <c r="B85">
        <f>MAX(('Consumer choice'!$A$8-'Consumer choice'!$A$5*A85)/'Consumer choice'!$A$3,0)</f>
        <v>9.5</v>
      </c>
      <c r="C85">
        <f>+(C$3/$A85^'Consumer choice'!$C$5)^(1/'Consumer choice'!$C$3)</f>
        <v>1.234567901234568</v>
      </c>
      <c r="D85">
        <f>+(D$3/$A85^'Consumer choice'!$C$5)^(1/'Consumer choice'!$C$3)</f>
        <v>4.938271604938272</v>
      </c>
      <c r="E85">
        <f>+(E$3/$A85^'Consumer choice'!$C$5)^(1/'Consumer choice'!$C$3)</f>
        <v>11.111111111111112</v>
      </c>
      <c r="F85">
        <f>+(F$3/$A85^'Consumer choice'!$C$5)^(1/'Consumer choice'!$C$3)</f>
        <v>14.814814814814818</v>
      </c>
      <c r="H85">
        <f>+(H$3/$A85^'Consumer choice'!$C$5)^(1/'Consumer choice'!$C$3)</f>
        <v>19.75308641975309</v>
      </c>
      <c r="I85">
        <f>+(I$3/$A85^'Consumer choice'!$C$5)^(1/'Consumer choice'!$C$3)</f>
        <v>30.864197530864196</v>
      </c>
      <c r="J85">
        <f>+(J$3/$A85^'Consumer choice'!$C$5)^(1/'Consumer choice'!$C$3)</f>
        <v>44.44444444444445</v>
      </c>
    </row>
    <row r="86" spans="1:10" ht="12.75">
      <c r="A86">
        <f t="shared" si="2"/>
        <v>82</v>
      </c>
      <c r="B86">
        <f>MAX(('Consumer choice'!$A$8-'Consumer choice'!$A$5*A86)/'Consumer choice'!$A$3,0)</f>
        <v>9</v>
      </c>
      <c r="C86">
        <f>+(C$3/$A86^'Consumer choice'!$C$5)^(1/'Consumer choice'!$C$3)</f>
        <v>1.2195121951219512</v>
      </c>
      <c r="D86">
        <f>+(D$3/$A86^'Consumer choice'!$C$5)^(1/'Consumer choice'!$C$3)</f>
        <v>4.878048780487805</v>
      </c>
      <c r="E86">
        <f>+(E$3/$A86^'Consumer choice'!$C$5)^(1/'Consumer choice'!$C$3)</f>
        <v>10.975609756097558</v>
      </c>
      <c r="F86">
        <f>+(F$3/$A86^'Consumer choice'!$C$5)^(1/'Consumer choice'!$C$3)</f>
        <v>14.634146341463415</v>
      </c>
      <c r="H86">
        <f>+(H$3/$A86^'Consumer choice'!$C$5)^(1/'Consumer choice'!$C$3)</f>
        <v>19.51219512195122</v>
      </c>
      <c r="I86">
        <f>+(I$3/$A86^'Consumer choice'!$C$5)^(1/'Consumer choice'!$C$3)</f>
        <v>30.487804878048777</v>
      </c>
      <c r="J86">
        <f>+(J$3/$A86^'Consumer choice'!$C$5)^(1/'Consumer choice'!$C$3)</f>
        <v>43.90243902439023</v>
      </c>
    </row>
    <row r="87" spans="1:10" ht="12.75">
      <c r="A87">
        <f t="shared" si="2"/>
        <v>83</v>
      </c>
      <c r="B87">
        <f>MAX(('Consumer choice'!$A$8-'Consumer choice'!$A$5*A87)/'Consumer choice'!$A$3,0)</f>
        <v>8.5</v>
      </c>
      <c r="C87">
        <f>+(C$3/$A87^'Consumer choice'!$C$5)^(1/'Consumer choice'!$C$3)</f>
        <v>1.2048192771084338</v>
      </c>
      <c r="D87">
        <f>+(D$3/$A87^'Consumer choice'!$C$5)^(1/'Consumer choice'!$C$3)</f>
        <v>4.819277108433735</v>
      </c>
      <c r="E87">
        <f>+(E$3/$A87^'Consumer choice'!$C$5)^(1/'Consumer choice'!$C$3)</f>
        <v>10.843373493975902</v>
      </c>
      <c r="F87">
        <f>+(F$3/$A87^'Consumer choice'!$C$5)^(1/'Consumer choice'!$C$3)</f>
        <v>14.457831325301205</v>
      </c>
      <c r="H87">
        <f>+(H$3/$A87^'Consumer choice'!$C$5)^(1/'Consumer choice'!$C$3)</f>
        <v>19.27710843373494</v>
      </c>
      <c r="I87">
        <f>+(I$3/$A87^'Consumer choice'!$C$5)^(1/'Consumer choice'!$C$3)</f>
        <v>30.12048192771084</v>
      </c>
      <c r="J87">
        <f>+(J$3/$A87^'Consumer choice'!$C$5)^(1/'Consumer choice'!$C$3)</f>
        <v>43.37349397590361</v>
      </c>
    </row>
    <row r="88" spans="1:10" ht="12.75">
      <c r="A88">
        <f t="shared" si="2"/>
        <v>84</v>
      </c>
      <c r="B88">
        <f>MAX(('Consumer choice'!$A$8-'Consumer choice'!$A$5*A88)/'Consumer choice'!$A$3,0)</f>
        <v>8</v>
      </c>
      <c r="C88">
        <f>+(C$3/$A88^'Consumer choice'!$C$5)^(1/'Consumer choice'!$C$3)</f>
        <v>1.1904761904761907</v>
      </c>
      <c r="D88">
        <f>+(D$3/$A88^'Consumer choice'!$C$5)^(1/'Consumer choice'!$C$3)</f>
        <v>4.761904761904763</v>
      </c>
      <c r="E88">
        <f>+(E$3/$A88^'Consumer choice'!$C$5)^(1/'Consumer choice'!$C$3)</f>
        <v>10.714285714285714</v>
      </c>
      <c r="F88">
        <f>+(F$3/$A88^'Consumer choice'!$C$5)^(1/'Consumer choice'!$C$3)</f>
        <v>14.285714285714288</v>
      </c>
      <c r="H88">
        <f>+(H$3/$A88^'Consumer choice'!$C$5)^(1/'Consumer choice'!$C$3)</f>
        <v>19.04761904761905</v>
      </c>
      <c r="I88">
        <f>+(I$3/$A88^'Consumer choice'!$C$5)^(1/'Consumer choice'!$C$3)</f>
        <v>29.76190476190477</v>
      </c>
      <c r="J88">
        <f>+(J$3/$A88^'Consumer choice'!$C$5)^(1/'Consumer choice'!$C$3)</f>
        <v>42.857142857142854</v>
      </c>
    </row>
    <row r="89" spans="1:10" ht="12.75">
      <c r="A89">
        <f t="shared" si="2"/>
        <v>85</v>
      </c>
      <c r="B89">
        <f>MAX(('Consumer choice'!$A$8-'Consumer choice'!$A$5*A89)/'Consumer choice'!$A$3,0)</f>
        <v>7.5</v>
      </c>
      <c r="C89">
        <f>+(C$3/$A89^'Consumer choice'!$C$5)^(1/'Consumer choice'!$C$3)</f>
        <v>1.176470588235294</v>
      </c>
      <c r="D89">
        <f>+(D$3/$A89^'Consumer choice'!$C$5)^(1/'Consumer choice'!$C$3)</f>
        <v>4.705882352941176</v>
      </c>
      <c r="E89">
        <f>+(E$3/$A89^'Consumer choice'!$C$5)^(1/'Consumer choice'!$C$3)</f>
        <v>10.588235294117649</v>
      </c>
      <c r="F89">
        <f>+(F$3/$A89^'Consumer choice'!$C$5)^(1/'Consumer choice'!$C$3)</f>
        <v>14.117647058823534</v>
      </c>
      <c r="H89">
        <f>+(H$3/$A89^'Consumer choice'!$C$5)^(1/'Consumer choice'!$C$3)</f>
        <v>18.823529411764703</v>
      </c>
      <c r="I89">
        <f>+(I$3/$A89^'Consumer choice'!$C$5)^(1/'Consumer choice'!$C$3)</f>
        <v>29.41176470588235</v>
      </c>
      <c r="J89">
        <f>+(J$3/$A89^'Consumer choice'!$C$5)^(1/'Consumer choice'!$C$3)</f>
        <v>42.352941176470594</v>
      </c>
    </row>
    <row r="90" spans="1:10" ht="12.75">
      <c r="A90">
        <f t="shared" si="2"/>
        <v>86</v>
      </c>
      <c r="B90">
        <f>MAX(('Consumer choice'!$A$8-'Consumer choice'!$A$5*A90)/'Consumer choice'!$A$3,0)</f>
        <v>7</v>
      </c>
      <c r="C90">
        <f>+(C$3/$A90^'Consumer choice'!$C$5)^(1/'Consumer choice'!$C$3)</f>
        <v>1.1627906976744184</v>
      </c>
      <c r="D90">
        <f>+(D$3/$A90^'Consumer choice'!$C$5)^(1/'Consumer choice'!$C$3)</f>
        <v>4.651162790697674</v>
      </c>
      <c r="E90">
        <f>+(E$3/$A90^'Consumer choice'!$C$5)^(1/'Consumer choice'!$C$3)</f>
        <v>10.465116279069768</v>
      </c>
      <c r="F90">
        <f>+(F$3/$A90^'Consumer choice'!$C$5)^(1/'Consumer choice'!$C$3)</f>
        <v>13.953488372093027</v>
      </c>
      <c r="H90">
        <f>+(H$3/$A90^'Consumer choice'!$C$5)^(1/'Consumer choice'!$C$3)</f>
        <v>18.604651162790695</v>
      </c>
      <c r="I90">
        <f>+(I$3/$A90^'Consumer choice'!$C$5)^(1/'Consumer choice'!$C$3)</f>
        <v>29.069767441860467</v>
      </c>
      <c r="J90">
        <f>+(J$3/$A90^'Consumer choice'!$C$5)^(1/'Consumer choice'!$C$3)</f>
        <v>41.86046511627907</v>
      </c>
    </row>
    <row r="91" spans="1:10" ht="12.75">
      <c r="A91">
        <f t="shared" si="2"/>
        <v>87</v>
      </c>
      <c r="B91">
        <f>MAX(('Consumer choice'!$A$8-'Consumer choice'!$A$5*A91)/'Consumer choice'!$A$3,0)</f>
        <v>6.5</v>
      </c>
      <c r="C91">
        <f>+(C$3/$A91^'Consumer choice'!$C$5)^(1/'Consumer choice'!$C$3)</f>
        <v>1.1494252873563215</v>
      </c>
      <c r="D91">
        <f>+(D$3/$A91^'Consumer choice'!$C$5)^(1/'Consumer choice'!$C$3)</f>
        <v>4.597701149425286</v>
      </c>
      <c r="E91">
        <f>+(E$3/$A91^'Consumer choice'!$C$5)^(1/'Consumer choice'!$C$3)</f>
        <v>10.344827586206897</v>
      </c>
      <c r="F91">
        <f>+(F$3/$A91^'Consumer choice'!$C$5)^(1/'Consumer choice'!$C$3)</f>
        <v>13.793103448275861</v>
      </c>
      <c r="H91">
        <f>+(H$3/$A91^'Consumer choice'!$C$5)^(1/'Consumer choice'!$C$3)</f>
        <v>18.390804597701145</v>
      </c>
      <c r="I91">
        <f>+(I$3/$A91^'Consumer choice'!$C$5)^(1/'Consumer choice'!$C$3)</f>
        <v>28.73563218390804</v>
      </c>
      <c r="J91">
        <f>+(J$3/$A91^'Consumer choice'!$C$5)^(1/'Consumer choice'!$C$3)</f>
        <v>41.37931034482759</v>
      </c>
    </row>
    <row r="92" spans="1:10" ht="12.75">
      <c r="A92">
        <f t="shared" si="2"/>
        <v>88</v>
      </c>
      <c r="B92">
        <f>MAX(('Consumer choice'!$A$8-'Consumer choice'!$A$5*A92)/'Consumer choice'!$A$3,0)</f>
        <v>6</v>
      </c>
      <c r="C92">
        <f>+(C$3/$A92^'Consumer choice'!$C$5)^(1/'Consumer choice'!$C$3)</f>
        <v>1.1363636363636365</v>
      </c>
      <c r="D92">
        <f>+(D$3/$A92^'Consumer choice'!$C$5)^(1/'Consumer choice'!$C$3)</f>
        <v>4.545454545454546</v>
      </c>
      <c r="E92">
        <f>+(E$3/$A92^'Consumer choice'!$C$5)^(1/'Consumer choice'!$C$3)</f>
        <v>10.227272727272725</v>
      </c>
      <c r="F92">
        <f>+(F$3/$A92^'Consumer choice'!$C$5)^(1/'Consumer choice'!$C$3)</f>
        <v>13.636363636363637</v>
      </c>
      <c r="H92">
        <f>+(H$3/$A92^'Consumer choice'!$C$5)^(1/'Consumer choice'!$C$3)</f>
        <v>18.181818181818183</v>
      </c>
      <c r="I92">
        <f>+(I$3/$A92^'Consumer choice'!$C$5)^(1/'Consumer choice'!$C$3)</f>
        <v>28.409090909090907</v>
      </c>
      <c r="J92">
        <f>+(J$3/$A92^'Consumer choice'!$C$5)^(1/'Consumer choice'!$C$3)</f>
        <v>40.9090909090909</v>
      </c>
    </row>
    <row r="93" spans="1:10" ht="12.75">
      <c r="A93">
        <f t="shared" si="2"/>
        <v>89</v>
      </c>
      <c r="B93">
        <f>MAX(('Consumer choice'!$A$8-'Consumer choice'!$A$5*A93)/'Consumer choice'!$A$3,0)</f>
        <v>5.5</v>
      </c>
      <c r="C93">
        <f>+(C$3/$A93^'Consumer choice'!$C$5)^(1/'Consumer choice'!$C$3)</f>
        <v>1.1235955056179778</v>
      </c>
      <c r="D93">
        <f>+(D$3/$A93^'Consumer choice'!$C$5)^(1/'Consumer choice'!$C$3)</f>
        <v>4.494382022471911</v>
      </c>
      <c r="E93">
        <f>+(E$3/$A93^'Consumer choice'!$C$5)^(1/'Consumer choice'!$C$3)</f>
        <v>10.112359550561798</v>
      </c>
      <c r="F93">
        <f>+(F$3/$A93^'Consumer choice'!$C$5)^(1/'Consumer choice'!$C$3)</f>
        <v>13.483146067415737</v>
      </c>
      <c r="H93">
        <f>+(H$3/$A93^'Consumer choice'!$C$5)^(1/'Consumer choice'!$C$3)</f>
        <v>17.977528089887645</v>
      </c>
      <c r="I93">
        <f>+(I$3/$A93^'Consumer choice'!$C$5)^(1/'Consumer choice'!$C$3)</f>
        <v>28.089887640449447</v>
      </c>
      <c r="J93">
        <f>+(J$3/$A93^'Consumer choice'!$C$5)^(1/'Consumer choice'!$C$3)</f>
        <v>40.449438202247194</v>
      </c>
    </row>
    <row r="94" spans="1:10" ht="12.75">
      <c r="A94">
        <f t="shared" si="2"/>
        <v>90</v>
      </c>
      <c r="B94">
        <f>MAX(('Consumer choice'!$A$8-'Consumer choice'!$A$5*A94)/'Consumer choice'!$A$3,0)</f>
        <v>5</v>
      </c>
      <c r="C94">
        <f>+(C$3/$A94^'Consumer choice'!$C$5)^(1/'Consumer choice'!$C$3)</f>
        <v>1.1111111111111112</v>
      </c>
      <c r="D94">
        <f>+(D$3/$A94^'Consumer choice'!$C$5)^(1/'Consumer choice'!$C$3)</f>
        <v>4.444444444444445</v>
      </c>
      <c r="E94">
        <f>+(E$3/$A94^'Consumer choice'!$C$5)^(1/'Consumer choice'!$C$3)</f>
        <v>9.999999999999998</v>
      </c>
      <c r="F94">
        <f>+(F$3/$A94^'Consumer choice'!$C$5)^(1/'Consumer choice'!$C$3)</f>
        <v>13.333333333333334</v>
      </c>
      <c r="H94">
        <f>+(H$3/$A94^'Consumer choice'!$C$5)^(1/'Consumer choice'!$C$3)</f>
        <v>17.77777777777778</v>
      </c>
      <c r="I94">
        <f>+(I$3/$A94^'Consumer choice'!$C$5)^(1/'Consumer choice'!$C$3)</f>
        <v>27.777777777777775</v>
      </c>
      <c r="J94">
        <f>+(J$3/$A94^'Consumer choice'!$C$5)^(1/'Consumer choice'!$C$3)</f>
        <v>39.99999999999999</v>
      </c>
    </row>
    <row r="95" spans="1:10" ht="12.75">
      <c r="A95">
        <f t="shared" si="2"/>
        <v>91</v>
      </c>
      <c r="B95">
        <f>MAX(('Consumer choice'!$A$8-'Consumer choice'!$A$5*A95)/'Consumer choice'!$A$3,0)</f>
        <v>4.5</v>
      </c>
      <c r="C95">
        <f>+(C$3/$A95^'Consumer choice'!$C$5)^(1/'Consumer choice'!$C$3)</f>
        <v>1.0989010989010992</v>
      </c>
      <c r="D95">
        <f>+(D$3/$A95^'Consumer choice'!$C$5)^(1/'Consumer choice'!$C$3)</f>
        <v>4.395604395604397</v>
      </c>
      <c r="E95">
        <f>+(E$3/$A95^'Consumer choice'!$C$5)^(1/'Consumer choice'!$C$3)</f>
        <v>9.89010989010989</v>
      </c>
      <c r="F95">
        <f>+(F$3/$A95^'Consumer choice'!$C$5)^(1/'Consumer choice'!$C$3)</f>
        <v>13.186813186813191</v>
      </c>
      <c r="H95">
        <f>+(H$3/$A95^'Consumer choice'!$C$5)^(1/'Consumer choice'!$C$3)</f>
        <v>17.582417582417587</v>
      </c>
      <c r="I95">
        <f>+(I$3/$A95^'Consumer choice'!$C$5)^(1/'Consumer choice'!$C$3)</f>
        <v>27.472527472527478</v>
      </c>
      <c r="J95">
        <f>+(J$3/$A95^'Consumer choice'!$C$5)^(1/'Consumer choice'!$C$3)</f>
        <v>39.56043956043956</v>
      </c>
    </row>
    <row r="96" spans="1:10" ht="12.75">
      <c r="A96">
        <f t="shared" si="2"/>
        <v>92</v>
      </c>
      <c r="B96">
        <f>MAX(('Consumer choice'!$A$8-'Consumer choice'!$A$5*A96)/'Consumer choice'!$A$3,0)</f>
        <v>4</v>
      </c>
      <c r="C96">
        <f>+(C$3/$A96^'Consumer choice'!$C$5)^(1/'Consumer choice'!$C$3)</f>
        <v>1.0869565217391304</v>
      </c>
      <c r="D96">
        <f>+(D$3/$A96^'Consumer choice'!$C$5)^(1/'Consumer choice'!$C$3)</f>
        <v>4.3478260869565215</v>
      </c>
      <c r="E96">
        <f>+(E$3/$A96^'Consumer choice'!$C$5)^(1/'Consumer choice'!$C$3)</f>
        <v>9.782608695652176</v>
      </c>
      <c r="F96">
        <f>+(F$3/$A96^'Consumer choice'!$C$5)^(1/'Consumer choice'!$C$3)</f>
        <v>13.04347826086957</v>
      </c>
      <c r="H96">
        <f>+(H$3/$A96^'Consumer choice'!$C$5)^(1/'Consumer choice'!$C$3)</f>
        <v>17.391304347826086</v>
      </c>
      <c r="I96">
        <f>+(I$3/$A96^'Consumer choice'!$C$5)^(1/'Consumer choice'!$C$3)</f>
        <v>27.17391304347827</v>
      </c>
      <c r="J96">
        <f>+(J$3/$A96^'Consumer choice'!$C$5)^(1/'Consumer choice'!$C$3)</f>
        <v>39.1304347826087</v>
      </c>
    </row>
    <row r="97" spans="1:10" ht="12.75">
      <c r="A97">
        <f t="shared" si="2"/>
        <v>93</v>
      </c>
      <c r="B97">
        <f>MAX(('Consumer choice'!$A$8-'Consumer choice'!$A$5*A97)/'Consumer choice'!$A$3,0)</f>
        <v>3.5</v>
      </c>
      <c r="C97">
        <f>+(C$3/$A97^'Consumer choice'!$C$5)^(1/'Consumer choice'!$C$3)</f>
        <v>1.0752688172043012</v>
      </c>
      <c r="D97">
        <f>+(D$3/$A97^'Consumer choice'!$C$5)^(1/'Consumer choice'!$C$3)</f>
        <v>4.301075268817205</v>
      </c>
      <c r="E97">
        <f>+(E$3/$A97^'Consumer choice'!$C$5)^(1/'Consumer choice'!$C$3)</f>
        <v>9.677419354838708</v>
      </c>
      <c r="F97">
        <f>+(F$3/$A97^'Consumer choice'!$C$5)^(1/'Consumer choice'!$C$3)</f>
        <v>12.903225806451616</v>
      </c>
      <c r="H97">
        <f>+(H$3/$A97^'Consumer choice'!$C$5)^(1/'Consumer choice'!$C$3)</f>
        <v>17.20430107526882</v>
      </c>
      <c r="I97">
        <f>+(I$3/$A97^'Consumer choice'!$C$5)^(1/'Consumer choice'!$C$3)</f>
        <v>26.881720430107524</v>
      </c>
      <c r="J97">
        <f>+(J$3/$A97^'Consumer choice'!$C$5)^(1/'Consumer choice'!$C$3)</f>
        <v>38.70967741935483</v>
      </c>
    </row>
    <row r="98" spans="1:10" ht="12.75">
      <c r="A98">
        <f t="shared" si="2"/>
        <v>94</v>
      </c>
      <c r="B98">
        <f>MAX(('Consumer choice'!$A$8-'Consumer choice'!$A$5*A98)/'Consumer choice'!$A$3,0)</f>
        <v>3</v>
      </c>
      <c r="C98">
        <f>+(C$3/$A98^'Consumer choice'!$C$5)^(1/'Consumer choice'!$C$3)</f>
        <v>1.0638297872340423</v>
      </c>
      <c r="D98">
        <f>+(D$3/$A98^'Consumer choice'!$C$5)^(1/'Consumer choice'!$C$3)</f>
        <v>4.255319148936169</v>
      </c>
      <c r="E98">
        <f>+(E$3/$A98^'Consumer choice'!$C$5)^(1/'Consumer choice'!$C$3)</f>
        <v>9.57446808510638</v>
      </c>
      <c r="F98">
        <f>+(F$3/$A98^'Consumer choice'!$C$5)^(1/'Consumer choice'!$C$3)</f>
        <v>12.765957446808512</v>
      </c>
      <c r="H98">
        <f>+(H$3/$A98^'Consumer choice'!$C$5)^(1/'Consumer choice'!$C$3)</f>
        <v>17.021276595744677</v>
      </c>
      <c r="I98">
        <f>+(I$3/$A98^'Consumer choice'!$C$5)^(1/'Consumer choice'!$C$3)</f>
        <v>26.595744680851062</v>
      </c>
      <c r="J98">
        <f>+(J$3/$A98^'Consumer choice'!$C$5)^(1/'Consumer choice'!$C$3)</f>
        <v>38.29787234042552</v>
      </c>
    </row>
    <row r="99" spans="1:10" ht="12.75">
      <c r="A99">
        <f t="shared" si="2"/>
        <v>95</v>
      </c>
      <c r="B99">
        <f>MAX(('Consumer choice'!$A$8-'Consumer choice'!$A$5*A99)/'Consumer choice'!$A$3,0)</f>
        <v>2.5</v>
      </c>
      <c r="C99">
        <f>+(C$3/$A99^'Consumer choice'!$C$5)^(1/'Consumer choice'!$C$3)</f>
        <v>1.0526315789473686</v>
      </c>
      <c r="D99">
        <f>+(D$3/$A99^'Consumer choice'!$C$5)^(1/'Consumer choice'!$C$3)</f>
        <v>4.210526315789474</v>
      </c>
      <c r="E99">
        <f>+(E$3/$A99^'Consumer choice'!$C$5)^(1/'Consumer choice'!$C$3)</f>
        <v>9.473684210526319</v>
      </c>
      <c r="F99">
        <f>+(F$3/$A99^'Consumer choice'!$C$5)^(1/'Consumer choice'!$C$3)</f>
        <v>12.631578947368427</v>
      </c>
      <c r="H99">
        <f>+(H$3/$A99^'Consumer choice'!$C$5)^(1/'Consumer choice'!$C$3)</f>
        <v>16.842105263157897</v>
      </c>
      <c r="I99">
        <f>+(I$3/$A99^'Consumer choice'!$C$5)^(1/'Consumer choice'!$C$3)</f>
        <v>26.315789473684216</v>
      </c>
      <c r="J99">
        <f>+(J$3/$A99^'Consumer choice'!$C$5)^(1/'Consumer choice'!$C$3)</f>
        <v>37.894736842105274</v>
      </c>
    </row>
    <row r="100" spans="1:10" ht="12.75">
      <c r="A100">
        <f t="shared" si="2"/>
        <v>96</v>
      </c>
      <c r="B100">
        <f>MAX(('Consumer choice'!$A$8-'Consumer choice'!$A$5*A100)/'Consumer choice'!$A$3,0)</f>
        <v>2</v>
      </c>
      <c r="C100">
        <f>+(C$3/$A100^'Consumer choice'!$C$5)^(1/'Consumer choice'!$C$3)</f>
        <v>1.0416666666666667</v>
      </c>
      <c r="D100">
        <f>+(D$3/$A100^'Consumer choice'!$C$5)^(1/'Consumer choice'!$C$3)</f>
        <v>4.166666666666667</v>
      </c>
      <c r="E100">
        <f>+(E$3/$A100^'Consumer choice'!$C$5)^(1/'Consumer choice'!$C$3)</f>
        <v>9.375000000000002</v>
      </c>
      <c r="F100">
        <f>+(F$3/$A100^'Consumer choice'!$C$5)^(1/'Consumer choice'!$C$3)</f>
        <v>12.500000000000004</v>
      </c>
      <c r="H100">
        <f>+(H$3/$A100^'Consumer choice'!$C$5)^(1/'Consumer choice'!$C$3)</f>
        <v>16.666666666666668</v>
      </c>
      <c r="I100">
        <f>+(I$3/$A100^'Consumer choice'!$C$5)^(1/'Consumer choice'!$C$3)</f>
        <v>26.04166666666667</v>
      </c>
      <c r="J100">
        <f>+(J$3/$A100^'Consumer choice'!$C$5)^(1/'Consumer choice'!$C$3)</f>
        <v>37.50000000000001</v>
      </c>
    </row>
    <row r="101" spans="1:10" ht="12.75">
      <c r="A101">
        <f t="shared" si="2"/>
        <v>97</v>
      </c>
      <c r="B101">
        <f>MAX(('Consumer choice'!$A$8-'Consumer choice'!$A$5*A101)/'Consumer choice'!$A$3,0)</f>
        <v>1.5</v>
      </c>
      <c r="C101">
        <f>+(C$3/$A101^'Consumer choice'!$C$5)^(1/'Consumer choice'!$C$3)</f>
        <v>1.0309278350515465</v>
      </c>
      <c r="D101">
        <f>+(D$3/$A101^'Consumer choice'!$C$5)^(1/'Consumer choice'!$C$3)</f>
        <v>4.123711340206186</v>
      </c>
      <c r="E101">
        <f>+(E$3/$A101^'Consumer choice'!$C$5)^(1/'Consumer choice'!$C$3)</f>
        <v>9.27835051546392</v>
      </c>
      <c r="F101">
        <f>+(F$3/$A101^'Consumer choice'!$C$5)^(1/'Consumer choice'!$C$3)</f>
        <v>12.371134020618562</v>
      </c>
      <c r="H101">
        <f>+(H$3/$A101^'Consumer choice'!$C$5)^(1/'Consumer choice'!$C$3)</f>
        <v>16.494845360824744</v>
      </c>
      <c r="I101">
        <f>+(I$3/$A101^'Consumer choice'!$C$5)^(1/'Consumer choice'!$C$3)</f>
        <v>25.77319587628866</v>
      </c>
      <c r="J101">
        <f>+(J$3/$A101^'Consumer choice'!$C$5)^(1/'Consumer choice'!$C$3)</f>
        <v>37.11340206185568</v>
      </c>
    </row>
    <row r="102" spans="1:10" ht="12.75">
      <c r="A102">
        <f t="shared" si="2"/>
        <v>98</v>
      </c>
      <c r="B102">
        <f>MAX(('Consumer choice'!$A$8-'Consumer choice'!$A$5*A102)/'Consumer choice'!$A$3,0)</f>
        <v>1</v>
      </c>
      <c r="C102">
        <f>+(C$3/$A102^'Consumer choice'!$C$5)^(1/'Consumer choice'!$C$3)</f>
        <v>1.0204081632653064</v>
      </c>
      <c r="D102">
        <f>+(D$3/$A102^'Consumer choice'!$C$5)^(1/'Consumer choice'!$C$3)</f>
        <v>4.0816326530612255</v>
      </c>
      <c r="E102">
        <f>+(E$3/$A102^'Consumer choice'!$C$5)^(1/'Consumer choice'!$C$3)</f>
        <v>9.183673469387754</v>
      </c>
      <c r="F102">
        <f>+(F$3/$A102^'Consumer choice'!$C$5)^(1/'Consumer choice'!$C$3)</f>
        <v>12.244897959183676</v>
      </c>
      <c r="H102">
        <f>+(H$3/$A102^'Consumer choice'!$C$5)^(1/'Consumer choice'!$C$3)</f>
        <v>16.326530612244902</v>
      </c>
      <c r="I102">
        <f>+(I$3/$A102^'Consumer choice'!$C$5)^(1/'Consumer choice'!$C$3)</f>
        <v>25.51020408163265</v>
      </c>
      <c r="J102">
        <f>+(J$3/$A102^'Consumer choice'!$C$5)^(1/'Consumer choice'!$C$3)</f>
        <v>36.73469387755102</v>
      </c>
    </row>
    <row r="103" spans="1:10" ht="12.75">
      <c r="A103">
        <f t="shared" si="2"/>
        <v>99</v>
      </c>
      <c r="B103">
        <f>MAX(('Consumer choice'!$A$8-'Consumer choice'!$A$5*A103)/'Consumer choice'!$A$3,0)</f>
        <v>0.5</v>
      </c>
      <c r="C103">
        <f>+(C$3/$A103^'Consumer choice'!$C$5)^(1/'Consumer choice'!$C$3)</f>
        <v>1.0101010101010102</v>
      </c>
      <c r="D103">
        <f>+(D$3/$A103^'Consumer choice'!$C$5)^(1/'Consumer choice'!$C$3)</f>
        <v>4.040404040404041</v>
      </c>
      <c r="E103">
        <f>+(E$3/$A103^'Consumer choice'!$C$5)^(1/'Consumer choice'!$C$3)</f>
        <v>9.09090909090909</v>
      </c>
      <c r="F103">
        <f>+(F$3/$A103^'Consumer choice'!$C$5)^(1/'Consumer choice'!$C$3)</f>
        <v>12.121212121212125</v>
      </c>
      <c r="H103">
        <f>+(H$3/$A103^'Consumer choice'!$C$5)^(1/'Consumer choice'!$C$3)</f>
        <v>16.161616161616163</v>
      </c>
      <c r="I103">
        <f>+(I$3/$A103^'Consumer choice'!$C$5)^(1/'Consumer choice'!$C$3)</f>
        <v>25.252525252525253</v>
      </c>
      <c r="J103">
        <f>+(J$3/$A103^'Consumer choice'!$C$5)^(1/'Consumer choice'!$C$3)</f>
        <v>36.36363636363636</v>
      </c>
    </row>
    <row r="104" spans="1:10" ht="12.75">
      <c r="A104">
        <f t="shared" si="2"/>
        <v>100</v>
      </c>
      <c r="B104">
        <f>MAX(('Consumer choice'!$A$8-'Consumer choice'!$A$5*A104)/'Consumer choice'!$A$3,0)</f>
        <v>0</v>
      </c>
      <c r="C104">
        <f>+(C$3/$A104^'Consumer choice'!$C$5)^(1/'Consumer choice'!$C$3)</f>
        <v>1</v>
      </c>
      <c r="D104">
        <f>+(D$3/$A104^'Consumer choice'!$C$5)^(1/'Consumer choice'!$C$3)</f>
        <v>4</v>
      </c>
      <c r="E104">
        <f>+(E$3/$A104^'Consumer choice'!$C$5)^(1/'Consumer choice'!$C$3)</f>
        <v>9</v>
      </c>
      <c r="F104">
        <f>+(F$3/$A104^'Consumer choice'!$C$5)^(1/'Consumer choice'!$C$3)</f>
        <v>12.000000000000002</v>
      </c>
      <c r="H104">
        <f>+(H$3/$A104^'Consumer choice'!$C$5)^(1/'Consumer choice'!$C$3)</f>
        <v>16</v>
      </c>
      <c r="I104">
        <f>+(I$3/$A104^'Consumer choice'!$C$5)^(1/'Consumer choice'!$C$3)</f>
        <v>25</v>
      </c>
      <c r="J104">
        <f>+(J$3/$A104^'Consumer choice'!$C$5)^(1/'Consumer choice'!$C$3)</f>
        <v>36</v>
      </c>
    </row>
    <row r="106" spans="1:7" ht="12.75">
      <c r="A106">
        <v>0</v>
      </c>
      <c r="G106">
        <f>+'Consumer choice'!A11</f>
        <v>20</v>
      </c>
    </row>
    <row r="107" spans="1:7" ht="12.75">
      <c r="A107">
        <f>+'Consumer choice'!B11</f>
        <v>60</v>
      </c>
      <c r="G107">
        <f>+'Consumer choice'!A11</f>
        <v>20</v>
      </c>
    </row>
    <row r="108" spans="1:7" ht="12.75">
      <c r="A108">
        <f>+'Consumer choice'!B11</f>
        <v>60</v>
      </c>
      <c r="G108">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
  <sheetViews>
    <sheetView tabSelected="1" workbookViewId="0" topLeftCell="A1">
      <selection activeCell="D13" sqref="D13"/>
    </sheetView>
  </sheetViews>
  <sheetFormatPr defaultColWidth="9.140625" defaultRowHeight="12.75"/>
  <cols>
    <col min="5" max="5" width="10.8515625" style="0" customWidth="1"/>
    <col min="6" max="6" width="7.421875" style="0" customWidth="1"/>
  </cols>
  <sheetData>
    <row r="1" spans="1:7" ht="12.75">
      <c r="A1" t="s">
        <v>21</v>
      </c>
      <c r="E1" t="s">
        <v>22</v>
      </c>
      <c r="F1" s="2" t="s">
        <v>23</v>
      </c>
      <c r="G1" t="s">
        <v>24</v>
      </c>
    </row>
    <row r="2" spans="1:3" ht="12.75">
      <c r="A2" t="s">
        <v>0</v>
      </c>
      <c r="C2" t="s">
        <v>8</v>
      </c>
    </row>
    <row r="3" spans="1:4" ht="12.75">
      <c r="A3" s="2">
        <v>2</v>
      </c>
      <c r="C3" s="2">
        <v>0.5</v>
      </c>
      <c r="D3" s="1"/>
    </row>
    <row r="4" spans="1:7" ht="12.75">
      <c r="A4" t="s">
        <v>1</v>
      </c>
      <c r="C4" t="s">
        <v>12</v>
      </c>
      <c r="E4" s="1"/>
      <c r="F4" s="1"/>
      <c r="G4" s="1"/>
    </row>
    <row r="5" spans="1:3" ht="12.75">
      <c r="A5" s="2">
        <v>1</v>
      </c>
      <c r="C5">
        <f>1-C3</f>
        <v>0.5</v>
      </c>
    </row>
    <row r="6" ht="12.75">
      <c r="B6">
        <f>IF(OR(C3&lt;=0,C3&gt;=1),"The index on cider must","")</f>
      </c>
    </row>
    <row r="7" spans="1:2" ht="12.75">
      <c r="A7" t="s">
        <v>2</v>
      </c>
      <c r="B7">
        <f>IF(C3&lt;=0,"be more than zero",IF(C3&gt;=1,"be less than one",""))</f>
      </c>
    </row>
    <row r="8" ht="12.75">
      <c r="A8" s="2">
        <v>100</v>
      </c>
    </row>
    <row r="10" spans="1:3" ht="12.75">
      <c r="A10" t="s">
        <v>9</v>
      </c>
      <c r="B10" t="s">
        <v>10</v>
      </c>
      <c r="C10" t="s">
        <v>11</v>
      </c>
    </row>
    <row r="11" spans="1:3" ht="12.75">
      <c r="A11" s="2">
        <v>20</v>
      </c>
      <c r="B11" s="2">
        <v>60</v>
      </c>
      <c r="C11">
        <f>+A11^C3*B11^C5</f>
        <v>34.64101615137755</v>
      </c>
    </row>
    <row r="12" ht="12.75">
      <c r="A12" s="1">
        <f>IF(C15&gt;A8,"You are over budget!","")</f>
      </c>
    </row>
    <row r="13" ht="12.75">
      <c r="A13" t="s">
        <v>13</v>
      </c>
    </row>
    <row r="14" spans="1:3" ht="12.75">
      <c r="A14" t="s">
        <v>3</v>
      </c>
      <c r="B14" t="s">
        <v>4</v>
      </c>
      <c r="C14" t="s">
        <v>20</v>
      </c>
    </row>
    <row r="15" spans="1:3" ht="12.75">
      <c r="A15">
        <f>+A11*A3</f>
        <v>40</v>
      </c>
      <c r="B15">
        <f>+B11*A5</f>
        <v>60</v>
      </c>
      <c r="C15">
        <f>+B15+A15</f>
        <v>100</v>
      </c>
    </row>
    <row r="16" ht="12.75">
      <c r="A16" s="1">
        <f>IF(C15&lt;A8,"You could afford to spend more!","")</f>
      </c>
    </row>
    <row r="17" spans="1:3" ht="12.75">
      <c r="A17" t="s">
        <v>14</v>
      </c>
      <c r="B17" t="s">
        <v>15</v>
      </c>
      <c r="C17" t="s">
        <v>16</v>
      </c>
    </row>
    <row r="18" spans="1:3" ht="12.75">
      <c r="A18">
        <f>+C3*C11/A11</f>
        <v>0.8660254037844387</v>
      </c>
      <c r="B18">
        <f>+C5*C11/B11</f>
        <v>0.2886751345948129</v>
      </c>
      <c r="C18">
        <f>+B18/A18</f>
        <v>0.33333333333333337</v>
      </c>
    </row>
    <row r="20" ht="12.75">
      <c r="A20" t="s">
        <v>18</v>
      </c>
    </row>
    <row r="21" ht="12.75">
      <c r="A21" t="s">
        <v>17</v>
      </c>
    </row>
    <row r="22" spans="1:2" ht="12.75">
      <c r="A22">
        <f>+C18</f>
        <v>0.33333333333333337</v>
      </c>
      <c r="B22" s="1">
        <f>IF(A22=B23,"these are equal (optimal)","")</f>
      </c>
    </row>
    <row r="23" spans="1:2" ht="12.75">
      <c r="A23" t="s">
        <v>19</v>
      </c>
      <c r="B23">
        <f>+A5/A3</f>
        <v>0.5</v>
      </c>
    </row>
  </sheetData>
  <printOptions/>
  <pageMargins left="0.75" right="0.75" top="1" bottom="1" header="0.5" footer="0.5"/>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Hull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green</dc:creator>
  <cp:keywords/>
  <dc:description/>
  <cp:lastModifiedBy>Richard Green</cp:lastModifiedBy>
  <cp:lastPrinted>2001-07-27T16:59:56Z</cp:lastPrinted>
  <dcterms:created xsi:type="dcterms:W3CDTF">2000-07-20T09:34:28Z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