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510"/>
  <workbookPr/>
  <mc:AlternateContent xmlns:mc="http://schemas.openxmlformats.org/markup-compatibility/2006">
    <mc:Choice Requires="x15">
      <x15ac:absPath xmlns:x15ac="http://schemas.microsoft.com/office/spreadsheetml/2010/11/ac" url="/Users/lorybarile/Library/Containers/com.microsoft.Excel/Data/Desktop/EN Symposium/"/>
    </mc:Choice>
  </mc:AlternateContent>
  <xr:revisionPtr revIDLastSave="0" documentId="13_ncr:1_{38396CC2-5A22-A247-9F5F-DA258A50FB9C}" xr6:coauthVersionLast="45" xr6:coauthVersionMax="45" xr10:uidLastSave="{00000000-0000-0000-0000-000000000000}"/>
  <bookViews>
    <workbookView xWindow="0" yWindow="0" windowWidth="28800" windowHeight="18000" activeTab="5" xr2:uid="{00000000-000D-0000-FFFF-FFFF00000000}"/>
  </bookViews>
  <sheets>
    <sheet name="Population raw data" sheetId="1" r:id="rId1"/>
    <sheet name="Sample means for all samples" sheetId="2" r:id="rId2"/>
    <sheet name="All possible samples" sheetId="3" r:id="rId3"/>
    <sheet name="Shape of the distribution (H)" sheetId="4" r:id="rId4"/>
    <sheet name="Shape of the distribution (W)" sheetId="5" r:id="rId5"/>
    <sheet name="Main Conclusions" sheetId="6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5" i="5" l="1"/>
  <c r="G14" i="5"/>
  <c r="G13" i="5"/>
  <c r="G12" i="5"/>
  <c r="G11" i="5"/>
  <c r="G10" i="5"/>
  <c r="G9" i="5"/>
  <c r="G7" i="5"/>
  <c r="G6" i="5"/>
  <c r="G5" i="5"/>
  <c r="G4" i="5"/>
  <c r="G3" i="5"/>
  <c r="G8" i="5"/>
  <c r="C16" i="5"/>
  <c r="C15" i="5"/>
  <c r="C14" i="5"/>
  <c r="C13" i="5"/>
  <c r="C12" i="5"/>
  <c r="C11" i="5"/>
  <c r="C10" i="5"/>
  <c r="C9" i="5"/>
  <c r="C8" i="5"/>
  <c r="C7" i="5"/>
  <c r="C6" i="5"/>
  <c r="C5" i="5"/>
  <c r="C4" i="5"/>
  <c r="C3" i="5"/>
  <c r="G2" i="5"/>
  <c r="C2" i="5"/>
  <c r="H2" i="4"/>
  <c r="H8" i="4"/>
  <c r="H9" i="4"/>
  <c r="H6" i="4"/>
  <c r="H11" i="4"/>
  <c r="H10" i="4"/>
  <c r="H7" i="4"/>
  <c r="H5" i="4"/>
  <c r="H4" i="4"/>
  <c r="H3" i="4"/>
  <c r="D4" i="4"/>
  <c r="D13" i="4"/>
  <c r="D7" i="4"/>
  <c r="D5" i="4"/>
  <c r="D2" i="4"/>
  <c r="D10" i="4"/>
  <c r="D8" i="4"/>
  <c r="D11" i="4"/>
  <c r="D12" i="4"/>
  <c r="D9" i="4"/>
  <c r="D6" i="4"/>
  <c r="D3" i="4"/>
  <c r="C18" i="1"/>
  <c r="B18" i="1"/>
  <c r="F16" i="2"/>
  <c r="F15" i="2"/>
  <c r="F14" i="2"/>
  <c r="F13" i="2"/>
  <c r="F12" i="2"/>
  <c r="F11" i="2"/>
  <c r="F10" i="2"/>
  <c r="F9" i="2"/>
  <c r="F8" i="2"/>
  <c r="F7" i="2"/>
  <c r="E16" i="2"/>
  <c r="E15" i="2"/>
  <c r="E14" i="2"/>
  <c r="E13" i="2"/>
  <c r="E12" i="2"/>
  <c r="E11" i="2"/>
  <c r="E10" i="2"/>
  <c r="E9" i="2"/>
  <c r="E8" i="2"/>
  <c r="E7" i="2"/>
  <c r="F6" i="2"/>
  <c r="E6" i="2"/>
  <c r="F5" i="2"/>
  <c r="E5" i="2"/>
  <c r="F4" i="2"/>
  <c r="E4" i="2"/>
  <c r="F3" i="2"/>
  <c r="E3" i="2"/>
  <c r="F2" i="2"/>
  <c r="F20" i="2" s="1"/>
  <c r="E2" i="2"/>
  <c r="E20" i="2" s="1"/>
  <c r="A3" i="2"/>
  <c r="A4" i="2" s="1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C17" i="1"/>
  <c r="B17" i="1"/>
  <c r="A4" i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3" i="1"/>
  <c r="F18" i="2" l="1"/>
  <c r="E18" i="2"/>
</calcChain>
</file>

<file path=xl/sharedStrings.xml><?xml version="1.0" encoding="utf-8"?>
<sst xmlns="http://schemas.openxmlformats.org/spreadsheetml/2006/main" count="46" uniqueCount="32">
  <si>
    <t>Student</t>
  </si>
  <si>
    <t xml:space="preserve">Height </t>
  </si>
  <si>
    <t>Weight</t>
  </si>
  <si>
    <t>Sample</t>
  </si>
  <si>
    <t>Height (Sample Mean)</t>
  </si>
  <si>
    <t>Weight (Sample Mean)</t>
  </si>
  <si>
    <t>Average(population mean)</t>
  </si>
  <si>
    <t>Height</t>
  </si>
  <si>
    <t>Number of Cases</t>
  </si>
  <si>
    <t>Probability</t>
  </si>
  <si>
    <t>Sample 1</t>
  </si>
  <si>
    <t>Sample 2</t>
  </si>
  <si>
    <t>Sample 3</t>
  </si>
  <si>
    <t>Student in Class</t>
  </si>
  <si>
    <t>Average(mean of the sampling distribution of the sample mean)</t>
  </si>
  <si>
    <t>Population SD</t>
  </si>
  <si>
    <t>Sample mean SD</t>
  </si>
  <si>
    <t>Obs1</t>
  </si>
  <si>
    <t>Obs2</t>
  </si>
  <si>
    <t>Obs3</t>
  </si>
  <si>
    <t>A</t>
  </si>
  <si>
    <t>B</t>
  </si>
  <si>
    <t>C</t>
  </si>
  <si>
    <t>D</t>
  </si>
  <si>
    <t>E</t>
  </si>
  <si>
    <t>F</t>
  </si>
  <si>
    <t>G</t>
  </si>
  <si>
    <t>H</t>
  </si>
  <si>
    <t>I</t>
  </si>
  <si>
    <t>L</t>
  </si>
  <si>
    <t>M</t>
  </si>
  <si>
    <t>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</si>
</sst>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1" fontId="0" fillId="0" borderId="0" xfId="0" applyNumberFormat="1"/>
    <xf numFmtId="0" fontId="1" fillId="0" borderId="0" xfId="0" applyFont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1" fontId="1" fillId="0" borderId="0" xfId="0" applyNumberFormat="1" applyFont="1" applyAlignment="1">
      <alignment horizontal="center"/>
    </xf>
    <xf numFmtId="1" fontId="0" fillId="0" borderId="0" xfId="0" applyNumberFormat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10" fontId="0" fillId="0" borderId="0" xfId="0" applyNumberFormat="1" applyAlignment="1">
      <alignment horizontal="center"/>
    </xf>
    <xf numFmtId="10" fontId="0" fillId="0" borderId="0" xfId="0" applyNumberFormat="1"/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Population Distribution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Probability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'Shape of the distribution (H)'!$B$2:$B$13</c:f>
              <c:numCache>
                <c:formatCode>General</c:formatCode>
                <c:ptCount val="12"/>
                <c:pt idx="0">
                  <c:v>163</c:v>
                </c:pt>
                <c:pt idx="1">
                  <c:v>165</c:v>
                </c:pt>
                <c:pt idx="2">
                  <c:v>167</c:v>
                </c:pt>
                <c:pt idx="3">
                  <c:v>170</c:v>
                </c:pt>
                <c:pt idx="4">
                  <c:v>172</c:v>
                </c:pt>
                <c:pt idx="5">
                  <c:v>173</c:v>
                </c:pt>
                <c:pt idx="6">
                  <c:v>175</c:v>
                </c:pt>
                <c:pt idx="7">
                  <c:v>180</c:v>
                </c:pt>
                <c:pt idx="8">
                  <c:v>185</c:v>
                </c:pt>
                <c:pt idx="9">
                  <c:v>186</c:v>
                </c:pt>
                <c:pt idx="10">
                  <c:v>188</c:v>
                </c:pt>
                <c:pt idx="11">
                  <c:v>193</c:v>
                </c:pt>
              </c:numCache>
            </c:numRef>
          </c:cat>
          <c:val>
            <c:numRef>
              <c:f>'Shape of the distribution (H)'!$D$2:$D$13</c:f>
              <c:numCache>
                <c:formatCode>0.00%</c:formatCode>
                <c:ptCount val="12"/>
                <c:pt idx="0">
                  <c:v>6.6666666666666666E-2</c:v>
                </c:pt>
                <c:pt idx="1">
                  <c:v>6.6666666666666666E-2</c:v>
                </c:pt>
                <c:pt idx="2">
                  <c:v>6.6666666666666666E-2</c:v>
                </c:pt>
                <c:pt idx="3">
                  <c:v>0.13333333333333333</c:v>
                </c:pt>
                <c:pt idx="4">
                  <c:v>0.2</c:v>
                </c:pt>
                <c:pt idx="5">
                  <c:v>6.6666666666666666E-2</c:v>
                </c:pt>
                <c:pt idx="6">
                  <c:v>6.6666666666666666E-2</c:v>
                </c:pt>
                <c:pt idx="7">
                  <c:v>6.6666666666666666E-2</c:v>
                </c:pt>
                <c:pt idx="8">
                  <c:v>6.6666666666666666E-2</c:v>
                </c:pt>
                <c:pt idx="9">
                  <c:v>6.6666666666666666E-2</c:v>
                </c:pt>
                <c:pt idx="10">
                  <c:v>6.6666666666666666E-2</c:v>
                </c:pt>
                <c:pt idx="11">
                  <c:v>6.6666666666666666E-2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35-4D4C-BAA6-D2F6E97E8C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701746432"/>
        <c:axId val="701744752"/>
      </c:barChart>
      <c:catAx>
        <c:axId val="70174643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Height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1744752"/>
        <c:crosses val="autoZero"/>
        <c:auto val="1"/>
        <c:lblAlgn val="ctr"/>
        <c:lblOffset val="100"/>
        <c:noMultiLvlLbl val="0"/>
      </c:catAx>
      <c:valAx>
        <c:axId val="7017447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Probability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17464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Distribution of Sample Mean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'Shape of the distribution (H)'!$F$2:$F$13</c:f>
              <c:numCache>
                <c:formatCode>General</c:formatCode>
                <c:ptCount val="12"/>
                <c:pt idx="0">
                  <c:v>168</c:v>
                </c:pt>
                <c:pt idx="1">
                  <c:v>170</c:v>
                </c:pt>
                <c:pt idx="2">
                  <c:v>171</c:v>
                </c:pt>
                <c:pt idx="3">
                  <c:v>173</c:v>
                </c:pt>
                <c:pt idx="4">
                  <c:v>176</c:v>
                </c:pt>
                <c:pt idx="5">
                  <c:v>177</c:v>
                </c:pt>
                <c:pt idx="6">
                  <c:v>178</c:v>
                </c:pt>
                <c:pt idx="7">
                  <c:v>179</c:v>
                </c:pt>
                <c:pt idx="8">
                  <c:v>180</c:v>
                </c:pt>
                <c:pt idx="9">
                  <c:v>181</c:v>
                </c:pt>
              </c:numCache>
            </c:numRef>
          </c:cat>
          <c:val>
            <c:numRef>
              <c:f>'Shape of the distribution (H)'!$H$2:$H$13</c:f>
              <c:numCache>
                <c:formatCode>0.00%</c:formatCode>
                <c:ptCount val="12"/>
                <c:pt idx="0">
                  <c:v>6.6666666666666666E-2</c:v>
                </c:pt>
                <c:pt idx="1">
                  <c:v>6.6666666666666666E-2</c:v>
                </c:pt>
                <c:pt idx="2">
                  <c:v>6.6666666666666666E-2</c:v>
                </c:pt>
                <c:pt idx="3">
                  <c:v>6.6666666666666666E-2</c:v>
                </c:pt>
                <c:pt idx="4">
                  <c:v>0.13333333333333333</c:v>
                </c:pt>
                <c:pt idx="5">
                  <c:v>6.6666666666666666E-2</c:v>
                </c:pt>
                <c:pt idx="6">
                  <c:v>0.26666666666666666</c:v>
                </c:pt>
                <c:pt idx="7">
                  <c:v>0.13333333333333333</c:v>
                </c:pt>
                <c:pt idx="8">
                  <c:v>6.6666666666666666E-2</c:v>
                </c:pt>
                <c:pt idx="9">
                  <c:v>6.6666666666666666E-2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0B-F54F-A1F0-3E9218266E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03688864"/>
        <c:axId val="703689424"/>
      </c:barChart>
      <c:catAx>
        <c:axId val="7036888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Height (Sample Mean)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3689424"/>
        <c:crosses val="autoZero"/>
        <c:auto val="1"/>
        <c:lblAlgn val="ctr"/>
        <c:lblOffset val="100"/>
        <c:noMultiLvlLbl val="0"/>
      </c:catAx>
      <c:valAx>
        <c:axId val="7036894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Probability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36888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Population Distribution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'Shape of the distribution (W)'!$A$2:$A$16</c:f>
              <c:numCache>
                <c:formatCode>General</c:formatCode>
                <c:ptCount val="15"/>
                <c:pt idx="0">
                  <c:v>50</c:v>
                </c:pt>
                <c:pt idx="1">
                  <c:v>55</c:v>
                </c:pt>
                <c:pt idx="2">
                  <c:v>57</c:v>
                </c:pt>
                <c:pt idx="3">
                  <c:v>63</c:v>
                </c:pt>
                <c:pt idx="4">
                  <c:v>69</c:v>
                </c:pt>
                <c:pt idx="5">
                  <c:v>72</c:v>
                </c:pt>
                <c:pt idx="6">
                  <c:v>75</c:v>
                </c:pt>
                <c:pt idx="7">
                  <c:v>76</c:v>
                </c:pt>
                <c:pt idx="8">
                  <c:v>78</c:v>
                </c:pt>
                <c:pt idx="9">
                  <c:v>79</c:v>
                </c:pt>
                <c:pt idx="10">
                  <c:v>81</c:v>
                </c:pt>
                <c:pt idx="11">
                  <c:v>82</c:v>
                </c:pt>
                <c:pt idx="12">
                  <c:v>87</c:v>
                </c:pt>
                <c:pt idx="13">
                  <c:v>88</c:v>
                </c:pt>
                <c:pt idx="14">
                  <c:v>125</c:v>
                </c:pt>
              </c:numCache>
            </c:numRef>
          </c:cat>
          <c:val>
            <c:numRef>
              <c:f>'Shape of the distribution (W)'!$C$2:$C$16</c:f>
              <c:numCache>
                <c:formatCode>0.00%</c:formatCode>
                <c:ptCount val="15"/>
                <c:pt idx="0">
                  <c:v>6.6666666666666666E-2</c:v>
                </c:pt>
                <c:pt idx="1">
                  <c:v>6.6666666666666666E-2</c:v>
                </c:pt>
                <c:pt idx="2">
                  <c:v>6.6666666666666666E-2</c:v>
                </c:pt>
                <c:pt idx="3">
                  <c:v>6.6666666666666666E-2</c:v>
                </c:pt>
                <c:pt idx="4">
                  <c:v>6.6666666666666666E-2</c:v>
                </c:pt>
                <c:pt idx="5">
                  <c:v>6.6666666666666666E-2</c:v>
                </c:pt>
                <c:pt idx="6">
                  <c:v>6.6666666666666666E-2</c:v>
                </c:pt>
                <c:pt idx="7">
                  <c:v>6.6666666666666666E-2</c:v>
                </c:pt>
                <c:pt idx="8">
                  <c:v>6.6666666666666666E-2</c:v>
                </c:pt>
                <c:pt idx="9">
                  <c:v>6.6666666666666666E-2</c:v>
                </c:pt>
                <c:pt idx="10">
                  <c:v>6.6666666666666666E-2</c:v>
                </c:pt>
                <c:pt idx="11">
                  <c:v>6.6666666666666666E-2</c:v>
                </c:pt>
                <c:pt idx="12">
                  <c:v>6.6666666666666666E-2</c:v>
                </c:pt>
                <c:pt idx="13">
                  <c:v>6.6666666666666666E-2</c:v>
                </c:pt>
                <c:pt idx="14">
                  <c:v>6.6666666666666666E-2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27-5E48-9E50-67AB640B62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03692224"/>
        <c:axId val="703692784"/>
      </c:barChart>
      <c:catAx>
        <c:axId val="70369222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Weight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3692784"/>
        <c:crosses val="autoZero"/>
        <c:auto val="1"/>
        <c:lblAlgn val="ctr"/>
        <c:lblOffset val="100"/>
        <c:noMultiLvlLbl val="0"/>
      </c:catAx>
      <c:valAx>
        <c:axId val="703692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Probability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36922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Distribution of Sample Mean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'Shape of the distribution (W)'!$E$2:$E$15</c:f>
              <c:numCache>
                <c:formatCode>0</c:formatCode>
                <c:ptCount val="14"/>
                <c:pt idx="0">
                  <c:v>60.666666666666664</c:v>
                </c:pt>
                <c:pt idx="1">
                  <c:v>65</c:v>
                </c:pt>
                <c:pt idx="2">
                  <c:v>67.333333333333329</c:v>
                </c:pt>
                <c:pt idx="3">
                  <c:v>69.666666666666671</c:v>
                </c:pt>
                <c:pt idx="4">
                  <c:v>73.333333333333329</c:v>
                </c:pt>
                <c:pt idx="5">
                  <c:v>74.333333333333329</c:v>
                </c:pt>
                <c:pt idx="6" formatCode="General">
                  <c:v>75</c:v>
                </c:pt>
                <c:pt idx="7">
                  <c:v>77</c:v>
                </c:pt>
                <c:pt idx="8">
                  <c:v>78.333333333333329</c:v>
                </c:pt>
                <c:pt idx="9">
                  <c:v>78.666666666666671</c:v>
                </c:pt>
                <c:pt idx="10">
                  <c:v>82.333333333333329</c:v>
                </c:pt>
                <c:pt idx="11">
                  <c:v>90.666666666666671</c:v>
                </c:pt>
                <c:pt idx="12">
                  <c:v>95</c:v>
                </c:pt>
                <c:pt idx="13">
                  <c:v>96</c:v>
                </c:pt>
              </c:numCache>
            </c:numRef>
          </c:cat>
          <c:val>
            <c:numRef>
              <c:f>'Shape of the distribution (W)'!$G$2:$G$15</c:f>
              <c:numCache>
                <c:formatCode>0.00%</c:formatCode>
                <c:ptCount val="14"/>
                <c:pt idx="0">
                  <c:v>6.6666666666666666E-2</c:v>
                </c:pt>
                <c:pt idx="1">
                  <c:v>6.6666666666666666E-2</c:v>
                </c:pt>
                <c:pt idx="2">
                  <c:v>6.6666666666666666E-2</c:v>
                </c:pt>
                <c:pt idx="3">
                  <c:v>6.6666666666666666E-2</c:v>
                </c:pt>
                <c:pt idx="4">
                  <c:v>6.6666666666666666E-2</c:v>
                </c:pt>
                <c:pt idx="5">
                  <c:v>6.6666666666666666E-2</c:v>
                </c:pt>
                <c:pt idx="6">
                  <c:v>0.26666666666666666</c:v>
                </c:pt>
                <c:pt idx="7">
                  <c:v>6.6666666666666666E-2</c:v>
                </c:pt>
                <c:pt idx="8">
                  <c:v>6.6666666666666666E-2</c:v>
                </c:pt>
                <c:pt idx="9">
                  <c:v>6.6666666666666666E-2</c:v>
                </c:pt>
                <c:pt idx="10">
                  <c:v>6.6666666666666666E-2</c:v>
                </c:pt>
                <c:pt idx="11">
                  <c:v>6.6666666666666666E-2</c:v>
                </c:pt>
                <c:pt idx="12">
                  <c:v>6.6666666666666666E-2</c:v>
                </c:pt>
                <c:pt idx="13">
                  <c:v>6.6666666666666666E-2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F0-2C48-BE2D-DCBFA8B7B0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03695584"/>
        <c:axId val="703696144"/>
      </c:barChart>
      <c:catAx>
        <c:axId val="7036955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Weight (Sample Mean)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3696144"/>
        <c:crosses val="autoZero"/>
        <c:auto val="1"/>
        <c:lblAlgn val="ctr"/>
        <c:lblOffset val="100"/>
        <c:noMultiLvlLbl val="0"/>
      </c:catAx>
      <c:valAx>
        <c:axId val="7036961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Probability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36955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209550</xdr:colOff>
      <xdr:row>2</xdr:row>
      <xdr:rowOff>180974</xdr:rowOff>
    </xdr:from>
    <xdr:ext cx="7404078" cy="2574926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00000000-0008-0000-0200-000002000000}"/>
                </a:ext>
              </a:extLst>
            </xdr:cNvPr>
            <xdr:cNvSpPr txBox="1"/>
          </xdr:nvSpPr>
          <xdr:spPr>
            <a:xfrm>
              <a:off x="3575050" y="561974"/>
              <a:ext cx="7404078" cy="2574926"/>
            </a:xfrm>
            <a:prstGeom prst="rect">
              <a:avLst/>
            </a:prstGeom>
            <a:solidFill>
              <a:schemeClr val="accent4">
                <a:lumMod val="20000"/>
                <a:lumOff val="80000"/>
              </a:schemeClr>
            </a:solidFill>
            <a:ln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noAutofit/>
            </a:bodyPr>
            <a:lstStyle/>
            <a:p>
              <a:r>
                <a:rPr lang="en-GB" sz="1100" b="1">
                  <a:latin typeface="+mn-lt"/>
                </a:rPr>
                <a:t>Possible combinations of samples for student 2</a:t>
              </a:r>
              <a:r>
                <a:rPr lang="en-GB" sz="1100" b="1" baseline="0">
                  <a:latin typeface="+mn-lt"/>
                </a:rPr>
                <a:t> </a:t>
              </a:r>
              <a:endParaRPr lang="en-GB" sz="1100" b="1">
                <a:latin typeface="+mn-lt"/>
              </a:endParaRPr>
            </a:p>
            <a:p>
              <a:endParaRPr lang="en-GB" sz="1100">
                <a:latin typeface="+mn-lt"/>
              </a:endParaRPr>
            </a:p>
            <a:p>
              <a:r>
                <a:rPr lang="en-GB" sz="1100" b="1" i="1" u="sng">
                  <a:solidFill>
                    <a:schemeClr val="tx1"/>
                  </a:solidFill>
                  <a:latin typeface="+mn-lt"/>
                </a:rPr>
                <a:t>Note: </a:t>
              </a:r>
              <a:r>
                <a:rPr lang="en-GB" sz="1100">
                  <a:latin typeface="+mn-lt"/>
                </a:rPr>
                <a:t>this is only one example!!!There are many other possible combinations</a:t>
              </a:r>
              <a:r>
                <a:rPr lang="en-GB" sz="1100" baseline="0">
                  <a:latin typeface="+mn-lt"/>
                </a:rPr>
                <a:t> </a:t>
              </a:r>
              <a:r>
                <a:rPr lang="en-GB" sz="1100" baseline="0">
                  <a:latin typeface="+mn-lt"/>
                  <a:ea typeface="Cambria Math" panose="02040503050406030204" pitchFamily="18" charset="0"/>
                </a:rPr>
                <a:t>→ Using the 'combination formula' there are here</a:t>
              </a:r>
            </a:p>
            <a:p>
              <a:r>
                <a:rPr lang="en-GB" sz="1100" b="1" baseline="0">
                  <a:latin typeface="+mn-lt"/>
                  <a:ea typeface="Cambria Math" panose="02040503050406030204" pitchFamily="18" charset="0"/>
                </a:rPr>
                <a:t>455</a:t>
              </a:r>
              <a:r>
                <a:rPr lang="en-GB" sz="1100" baseline="0">
                  <a:latin typeface="+mn-lt"/>
                  <a:ea typeface="Cambria Math" panose="02040503050406030204" pitchFamily="18" charset="0"/>
                </a:rPr>
                <a:t> possible samples.</a:t>
              </a:r>
            </a:p>
            <a:p>
              <a:endParaRPr lang="en-GB" sz="1100" baseline="0">
                <a:latin typeface="+mn-lt"/>
                <a:ea typeface="Cambria Math" panose="02040503050406030204" pitchFamily="18" charset="0"/>
              </a:endParaRPr>
            </a:p>
            <a:p>
              <a:pPr algn="ctr"/>
              <a14:m>
                <m:oMath xmlns:m="http://schemas.openxmlformats.org/officeDocument/2006/math">
                  <m:r>
                    <a:rPr lang="en-GB" sz="1100" b="1" i="1">
                      <a:latin typeface="Cambria Math" panose="02040503050406030204" pitchFamily="18" charset="0"/>
                    </a:rPr>
                    <m:t>𝑪</m:t>
                  </m:r>
                  <m:r>
                    <a:rPr lang="en-GB" sz="1100" b="1" i="1">
                      <a:latin typeface="Cambria Math" panose="02040503050406030204" pitchFamily="18" charset="0"/>
                    </a:rPr>
                    <m:t>=</m:t>
                  </m:r>
                  <m:f>
                    <m:fPr>
                      <m:ctrlPr>
                        <a:rPr lang="en-GB" sz="1100" b="1" i="1">
                          <a:latin typeface="Cambria Math" panose="02040503050406030204" pitchFamily="18" charset="0"/>
                        </a:rPr>
                      </m:ctrlPr>
                    </m:fPr>
                    <m:num>
                      <m:r>
                        <a:rPr lang="en-GB" sz="1100" b="1" i="1">
                          <a:latin typeface="Cambria Math" panose="02040503050406030204" pitchFamily="18" charset="0"/>
                        </a:rPr>
                        <m:t>𝑵</m:t>
                      </m:r>
                      <m:r>
                        <a:rPr lang="en-GB" sz="1100" b="1" i="1">
                          <a:latin typeface="Cambria Math" panose="02040503050406030204" pitchFamily="18" charset="0"/>
                        </a:rPr>
                        <m:t>!</m:t>
                      </m:r>
                    </m:num>
                    <m:den>
                      <m:r>
                        <a:rPr lang="en-GB" sz="1100" b="1" i="1">
                          <a:latin typeface="Cambria Math" panose="02040503050406030204" pitchFamily="18" charset="0"/>
                        </a:rPr>
                        <m:t>𝒏</m:t>
                      </m:r>
                      <m:r>
                        <a:rPr lang="en-GB" sz="1100" b="1" i="1">
                          <a:latin typeface="Cambria Math" panose="02040503050406030204" pitchFamily="18" charset="0"/>
                        </a:rPr>
                        <m:t>!</m:t>
                      </m:r>
                      <m:d>
                        <m:dPr>
                          <m:ctrlPr>
                            <a:rPr lang="en-GB" sz="1100" b="1" i="1">
                              <a:latin typeface="Cambria Math" panose="02040503050406030204" pitchFamily="18" charset="0"/>
                            </a:rPr>
                          </m:ctrlPr>
                        </m:dPr>
                        <m:e>
                          <m:r>
                            <a:rPr lang="en-GB" sz="1100" b="1" i="1">
                              <a:latin typeface="Cambria Math" panose="02040503050406030204" pitchFamily="18" charset="0"/>
                            </a:rPr>
                            <m:t>𝑵</m:t>
                          </m:r>
                          <m:r>
                            <a:rPr lang="en-GB" sz="1100" b="1" i="1">
                              <a:latin typeface="Cambria Math" panose="02040503050406030204" pitchFamily="18" charset="0"/>
                            </a:rPr>
                            <m:t>−</m:t>
                          </m:r>
                          <m:r>
                            <a:rPr lang="en-GB" sz="1100" b="1" i="1">
                              <a:latin typeface="Cambria Math" panose="02040503050406030204" pitchFamily="18" charset="0"/>
                            </a:rPr>
                            <m:t>𝒏</m:t>
                          </m:r>
                        </m:e>
                      </m:d>
                      <m:r>
                        <a:rPr lang="en-GB" sz="1100" b="1" i="1">
                          <a:latin typeface="Cambria Math" panose="02040503050406030204" pitchFamily="18" charset="0"/>
                        </a:rPr>
                        <m:t>!</m:t>
                      </m:r>
                    </m:den>
                  </m:f>
                </m:oMath>
              </a14:m>
              <a:r>
                <a:rPr lang="en-GB" sz="1100" b="1">
                  <a:latin typeface="+mn-lt"/>
                </a:rPr>
                <a:t>,</a:t>
              </a:r>
            </a:p>
            <a:p>
              <a:endParaRPr lang="en-GB" sz="1100">
                <a:latin typeface="+mn-lt"/>
              </a:endParaRPr>
            </a:p>
            <a:p>
              <a:r>
                <a:rPr lang="en-GB" sz="1100">
                  <a:latin typeface="+mn-lt"/>
                </a:rPr>
                <a:t>where </a:t>
              </a:r>
              <a:r>
                <a:rPr lang="en-GB" sz="1100" i="1">
                  <a:latin typeface="+mn-lt"/>
                </a:rPr>
                <a:t>N =</a:t>
              </a:r>
              <a:r>
                <a:rPr lang="en-GB" sz="1100">
                  <a:latin typeface="+mn-lt"/>
                </a:rPr>
                <a:t> number of items in the population,</a:t>
              </a:r>
              <a:r>
                <a:rPr lang="en-GB" sz="1100" baseline="0">
                  <a:latin typeface="+mn-lt"/>
                </a:rPr>
                <a:t> </a:t>
              </a:r>
              <a:r>
                <a:rPr lang="en-GB" sz="1100" i="1" baseline="0">
                  <a:latin typeface="+mn-lt"/>
                </a:rPr>
                <a:t>n = </a:t>
              </a:r>
              <a:r>
                <a:rPr lang="en-GB" sz="1100" baseline="0">
                  <a:latin typeface="+mn-lt"/>
                </a:rPr>
                <a:t>the number of items in the sample, and the symbol '!' indicates a factorial </a:t>
              </a:r>
            </a:p>
            <a:p>
              <a:r>
                <a:rPr lang="en-GB" sz="1100" baseline="0">
                  <a:latin typeface="+mn-lt"/>
                </a:rPr>
                <a:t>number (</a:t>
              </a:r>
              <a:r>
                <a:rPr lang="en-GB" sz="1100" i="1" baseline="0">
                  <a:latin typeface="+mn-lt"/>
                </a:rPr>
                <a:t>n!</a:t>
              </a:r>
              <a:r>
                <a:rPr lang="en-GB" sz="1100" baseline="0">
                  <a:latin typeface="+mn-lt"/>
                </a:rPr>
                <a:t> indicates the product of all positive integers less than or equal to </a:t>
              </a:r>
              <a:r>
                <a:rPr lang="en-GB" sz="1100" i="1" baseline="0">
                  <a:latin typeface="+mn-lt"/>
                </a:rPr>
                <a:t>n</a:t>
              </a:r>
              <a:r>
                <a:rPr lang="en-GB" sz="1100" baseline="0">
                  <a:latin typeface="+mn-lt"/>
                </a:rPr>
                <a:t>). In Excel factorial numbers are obtained using  </a:t>
              </a:r>
            </a:p>
            <a:p>
              <a:r>
                <a:rPr lang="en-GB" sz="1100" baseline="0">
                  <a:latin typeface="+mn-lt"/>
                </a:rPr>
                <a:t>the relative function </a:t>
              </a:r>
              <a:r>
                <a:rPr lang="en-GB" sz="1100" b="1" baseline="0">
                  <a:latin typeface="+mn-lt"/>
                </a:rPr>
                <a:t>'=FACT(number)'.</a:t>
              </a:r>
            </a:p>
            <a:p>
              <a:endParaRPr lang="en-GB" sz="1100">
                <a:latin typeface="+mn-lt"/>
              </a:endParaRPr>
            </a:p>
          </xdr:txBody>
        </xdr:sp>
      </mc:Choice>
      <mc:Fallback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00000000-0008-0000-0200-000002000000}"/>
                </a:ext>
              </a:extLst>
            </xdr:cNvPr>
            <xdr:cNvSpPr txBox="1"/>
          </xdr:nvSpPr>
          <xdr:spPr>
            <a:xfrm>
              <a:off x="3575050" y="561974"/>
              <a:ext cx="7404078" cy="2574926"/>
            </a:xfrm>
            <a:prstGeom prst="rect">
              <a:avLst/>
            </a:prstGeom>
            <a:solidFill>
              <a:schemeClr val="accent4">
                <a:lumMod val="20000"/>
                <a:lumOff val="80000"/>
              </a:schemeClr>
            </a:solidFill>
            <a:ln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noAutofit/>
            </a:bodyPr>
            <a:lstStyle/>
            <a:p>
              <a:r>
                <a:rPr lang="en-GB" sz="1100" b="1">
                  <a:latin typeface="+mn-lt"/>
                </a:rPr>
                <a:t>Possible combinations of samples for student 2</a:t>
              </a:r>
              <a:r>
                <a:rPr lang="en-GB" sz="1100" b="1" baseline="0">
                  <a:latin typeface="+mn-lt"/>
                </a:rPr>
                <a:t> </a:t>
              </a:r>
              <a:endParaRPr lang="en-GB" sz="1100" b="1">
                <a:latin typeface="+mn-lt"/>
              </a:endParaRPr>
            </a:p>
            <a:p>
              <a:endParaRPr lang="en-GB" sz="1100">
                <a:latin typeface="+mn-lt"/>
              </a:endParaRPr>
            </a:p>
            <a:p>
              <a:r>
                <a:rPr lang="en-GB" sz="1100" b="1" i="1" u="sng">
                  <a:solidFill>
                    <a:schemeClr val="tx1"/>
                  </a:solidFill>
                  <a:latin typeface="+mn-lt"/>
                </a:rPr>
                <a:t>Note: </a:t>
              </a:r>
              <a:r>
                <a:rPr lang="en-GB" sz="1100">
                  <a:latin typeface="+mn-lt"/>
                </a:rPr>
                <a:t>this is only one example!!!There are many other possible combinations</a:t>
              </a:r>
              <a:r>
                <a:rPr lang="en-GB" sz="1100" baseline="0">
                  <a:latin typeface="+mn-lt"/>
                </a:rPr>
                <a:t> </a:t>
              </a:r>
              <a:r>
                <a:rPr lang="en-GB" sz="1100" baseline="0">
                  <a:latin typeface="+mn-lt"/>
                  <a:ea typeface="Cambria Math" panose="02040503050406030204" pitchFamily="18" charset="0"/>
                </a:rPr>
                <a:t>→ Using the 'combination formula' there are here</a:t>
              </a:r>
            </a:p>
            <a:p>
              <a:r>
                <a:rPr lang="en-GB" sz="1100" b="1" baseline="0">
                  <a:latin typeface="+mn-lt"/>
                  <a:ea typeface="Cambria Math" panose="02040503050406030204" pitchFamily="18" charset="0"/>
                </a:rPr>
                <a:t>455</a:t>
              </a:r>
              <a:r>
                <a:rPr lang="en-GB" sz="1100" baseline="0">
                  <a:latin typeface="+mn-lt"/>
                  <a:ea typeface="Cambria Math" panose="02040503050406030204" pitchFamily="18" charset="0"/>
                </a:rPr>
                <a:t> possible samples.</a:t>
              </a:r>
            </a:p>
            <a:p>
              <a:endParaRPr lang="en-GB" sz="1100" baseline="0">
                <a:latin typeface="+mn-lt"/>
                <a:ea typeface="Cambria Math" panose="02040503050406030204" pitchFamily="18" charset="0"/>
              </a:endParaRPr>
            </a:p>
            <a:p>
              <a:pPr algn="ctr"/>
              <a:r>
                <a:rPr lang="en-GB" sz="1100" b="1" i="0">
                  <a:latin typeface="Cambria Math" panose="02040503050406030204" pitchFamily="18" charset="0"/>
                </a:rPr>
                <a:t>𝑪=𝑵!/𝒏!(𝑵−𝒏)!</a:t>
              </a:r>
              <a:r>
                <a:rPr lang="en-GB" sz="1100" b="1">
                  <a:latin typeface="+mn-lt"/>
                </a:rPr>
                <a:t>,</a:t>
              </a:r>
            </a:p>
            <a:p>
              <a:endParaRPr lang="en-GB" sz="1100">
                <a:latin typeface="+mn-lt"/>
              </a:endParaRPr>
            </a:p>
            <a:p>
              <a:r>
                <a:rPr lang="en-GB" sz="1100">
                  <a:latin typeface="+mn-lt"/>
                </a:rPr>
                <a:t>where </a:t>
              </a:r>
              <a:r>
                <a:rPr lang="en-GB" sz="1100" i="1">
                  <a:latin typeface="+mn-lt"/>
                </a:rPr>
                <a:t>N =</a:t>
              </a:r>
              <a:r>
                <a:rPr lang="en-GB" sz="1100">
                  <a:latin typeface="+mn-lt"/>
                </a:rPr>
                <a:t> number of items in the population,</a:t>
              </a:r>
              <a:r>
                <a:rPr lang="en-GB" sz="1100" baseline="0">
                  <a:latin typeface="+mn-lt"/>
                </a:rPr>
                <a:t> </a:t>
              </a:r>
              <a:r>
                <a:rPr lang="en-GB" sz="1100" i="1" baseline="0">
                  <a:latin typeface="+mn-lt"/>
                </a:rPr>
                <a:t>n = </a:t>
              </a:r>
              <a:r>
                <a:rPr lang="en-GB" sz="1100" baseline="0">
                  <a:latin typeface="+mn-lt"/>
                </a:rPr>
                <a:t>the number of items in the sample, and the symbol '!' indicates a factorial </a:t>
              </a:r>
            </a:p>
            <a:p>
              <a:r>
                <a:rPr lang="en-GB" sz="1100" baseline="0">
                  <a:latin typeface="+mn-lt"/>
                </a:rPr>
                <a:t>number (</a:t>
              </a:r>
              <a:r>
                <a:rPr lang="en-GB" sz="1100" i="1" baseline="0">
                  <a:latin typeface="+mn-lt"/>
                </a:rPr>
                <a:t>n!</a:t>
              </a:r>
              <a:r>
                <a:rPr lang="en-GB" sz="1100" baseline="0">
                  <a:latin typeface="+mn-lt"/>
                </a:rPr>
                <a:t> indicates the product of all positive integers less than or equal to </a:t>
              </a:r>
              <a:r>
                <a:rPr lang="en-GB" sz="1100" i="1" baseline="0">
                  <a:latin typeface="+mn-lt"/>
                </a:rPr>
                <a:t>n</a:t>
              </a:r>
              <a:r>
                <a:rPr lang="en-GB" sz="1100" baseline="0">
                  <a:latin typeface="+mn-lt"/>
                </a:rPr>
                <a:t>). In Excel factorial numbers are obtained using  </a:t>
              </a:r>
            </a:p>
            <a:p>
              <a:r>
                <a:rPr lang="en-GB" sz="1100" baseline="0">
                  <a:latin typeface="+mn-lt"/>
                </a:rPr>
                <a:t>the relative function </a:t>
              </a:r>
              <a:r>
                <a:rPr lang="en-GB" sz="1100" b="1" baseline="0">
                  <a:latin typeface="+mn-lt"/>
                </a:rPr>
                <a:t>'=FACT(number)'.</a:t>
              </a:r>
            </a:p>
            <a:p>
              <a:endParaRPr lang="en-GB" sz="1100">
                <a:latin typeface="+mn-lt"/>
              </a:endParaRPr>
            </a:p>
          </xdr:txBody>
        </xdr:sp>
      </mc:Fallback>
    </mc:AlternateContent>
    <xdr:clientData/>
  </xdr:oneCellAnchor>
  <xdr:twoCellAnchor>
    <xdr:from>
      <xdr:col>4</xdr:col>
      <xdr:colOff>28575</xdr:colOff>
      <xdr:row>3</xdr:row>
      <xdr:rowOff>104775</xdr:rowOff>
    </xdr:from>
    <xdr:to>
      <xdr:col>5</xdr:col>
      <xdr:colOff>190500</xdr:colOff>
      <xdr:row>5</xdr:row>
      <xdr:rowOff>57150</xdr:rowOff>
    </xdr:to>
    <xdr:cxnSp macro="">
      <xdr:nvCxnSpPr>
        <xdr:cNvPr id="4" name="Straight Arrow Connector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CxnSpPr/>
      </xdr:nvCxnSpPr>
      <xdr:spPr>
        <a:xfrm flipH="1">
          <a:off x="1857375" y="485775"/>
          <a:ext cx="771525" cy="333375"/>
        </a:xfrm>
        <a:prstGeom prst="straightConnector1">
          <a:avLst/>
        </a:prstGeom>
        <a:ln w="127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533400</xdr:colOff>
      <xdr:row>0</xdr:row>
      <xdr:rowOff>23812</xdr:rowOff>
    </xdr:from>
    <xdr:to>
      <xdr:col>16</xdr:col>
      <xdr:colOff>228600</xdr:colOff>
      <xdr:row>14</xdr:row>
      <xdr:rowOff>100012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0</xdr:colOff>
      <xdr:row>0</xdr:row>
      <xdr:rowOff>14287</xdr:rowOff>
    </xdr:from>
    <xdr:to>
      <xdr:col>24</xdr:col>
      <xdr:colOff>304800</xdr:colOff>
      <xdr:row>14</xdr:row>
      <xdr:rowOff>90487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323850</xdr:colOff>
      <xdr:row>0</xdr:row>
      <xdr:rowOff>42862</xdr:rowOff>
    </xdr:from>
    <xdr:to>
      <xdr:col>15</xdr:col>
      <xdr:colOff>19050</xdr:colOff>
      <xdr:row>14</xdr:row>
      <xdr:rowOff>119062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400050</xdr:colOff>
      <xdr:row>0</xdr:row>
      <xdr:rowOff>23812</xdr:rowOff>
    </xdr:from>
    <xdr:to>
      <xdr:col>23</xdr:col>
      <xdr:colOff>95250</xdr:colOff>
      <xdr:row>14</xdr:row>
      <xdr:rowOff>100012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85725</xdr:rowOff>
    </xdr:from>
    <xdr:to>
      <xdr:col>9</xdr:col>
      <xdr:colOff>447675</xdr:colOff>
      <xdr:row>13</xdr:row>
      <xdr:rowOff>123825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/>
      </xdr:nvSpPr>
      <xdr:spPr>
        <a:xfrm>
          <a:off x="0" y="85725"/>
          <a:ext cx="5934075" cy="251460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 b="1"/>
            <a:t>We have shown:</a:t>
          </a:r>
        </a:p>
        <a:p>
          <a:r>
            <a:rPr lang="en-GB" sz="1100"/>
            <a:t>a. The mean of the sample means is approximately</a:t>
          </a:r>
          <a:r>
            <a:rPr lang="en-GB" sz="1100" baseline="0"/>
            <a:t> the same as the population mean (this is because we have not analysed all possible combinations of samples);</a:t>
          </a:r>
        </a:p>
        <a:p>
          <a:r>
            <a:rPr lang="en-GB" sz="1100" baseline="0"/>
            <a:t>b. The dispersion of the sample distribution of the sample mean is narrower than the population distribution (see SDs);</a:t>
          </a:r>
        </a:p>
        <a:p>
          <a:r>
            <a:rPr lang="en-GB" sz="1100" baseline="0"/>
            <a:t>c. Although we are still far from getting a normal distribution for the sampling distribution of the sample mean (Central Limit Theorem), we can see that in both cases the distributions tend to become more bell-shaped (the analysis of all possible samples of students' height and weight will make this result more robust).</a:t>
          </a:r>
        </a:p>
        <a:p>
          <a:endParaRPr lang="en-GB" sz="1100" baseline="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8"/>
  <sheetViews>
    <sheetView workbookViewId="0">
      <selection activeCell="E19" sqref="E19"/>
    </sheetView>
  </sheetViews>
  <sheetFormatPr baseColWidth="10" defaultColWidth="8.83203125" defaultRowHeight="15" x14ac:dyDescent="0.2"/>
  <cols>
    <col min="1" max="1" width="25.33203125" bestFit="1" customWidth="1"/>
  </cols>
  <sheetData>
    <row r="1" spans="1:3" x14ac:dyDescent="0.2">
      <c r="A1" s="4" t="s">
        <v>13</v>
      </c>
      <c r="B1" s="4" t="s">
        <v>1</v>
      </c>
      <c r="C1" s="4" t="s">
        <v>2</v>
      </c>
    </row>
    <row r="2" spans="1:3" x14ac:dyDescent="0.2">
      <c r="A2" s="3">
        <v>1</v>
      </c>
      <c r="B2" s="3">
        <v>165</v>
      </c>
      <c r="C2" s="3">
        <v>55</v>
      </c>
    </row>
    <row r="3" spans="1:3" x14ac:dyDescent="0.2">
      <c r="A3" s="3">
        <f>+A2+1</f>
        <v>2</v>
      </c>
      <c r="B3" s="3">
        <v>172</v>
      </c>
      <c r="C3" s="3">
        <v>82</v>
      </c>
    </row>
    <row r="4" spans="1:3" x14ac:dyDescent="0.2">
      <c r="A4" s="3">
        <f t="shared" ref="A4:A16" si="0">+A3+1</f>
        <v>3</v>
      </c>
      <c r="B4" s="3">
        <v>180</v>
      </c>
      <c r="C4" s="3">
        <v>78</v>
      </c>
    </row>
    <row r="5" spans="1:3" x14ac:dyDescent="0.2">
      <c r="A5" s="3">
        <f t="shared" si="0"/>
        <v>4</v>
      </c>
      <c r="B5" s="3">
        <v>172</v>
      </c>
      <c r="C5" s="3">
        <v>87</v>
      </c>
    </row>
    <row r="6" spans="1:3" x14ac:dyDescent="0.2">
      <c r="A6" s="3">
        <f t="shared" si="0"/>
        <v>5</v>
      </c>
      <c r="B6" s="3">
        <v>188</v>
      </c>
      <c r="C6" s="3">
        <v>76</v>
      </c>
    </row>
    <row r="7" spans="1:3" x14ac:dyDescent="0.2">
      <c r="A7" s="3">
        <f t="shared" si="0"/>
        <v>6</v>
      </c>
      <c r="B7" s="3">
        <v>186</v>
      </c>
      <c r="C7" s="3">
        <v>81</v>
      </c>
    </row>
    <row r="8" spans="1:3" x14ac:dyDescent="0.2">
      <c r="A8" s="3">
        <f t="shared" si="0"/>
        <v>7</v>
      </c>
      <c r="B8" s="3">
        <v>175</v>
      </c>
      <c r="C8" s="3">
        <v>63</v>
      </c>
    </row>
    <row r="9" spans="1:3" x14ac:dyDescent="0.2">
      <c r="A9" s="3">
        <f t="shared" si="0"/>
        <v>8</v>
      </c>
      <c r="B9" s="3">
        <v>185</v>
      </c>
      <c r="C9" s="3">
        <v>79</v>
      </c>
    </row>
    <row r="10" spans="1:3" x14ac:dyDescent="0.2">
      <c r="A10" s="3">
        <f t="shared" si="0"/>
        <v>9</v>
      </c>
      <c r="B10" s="3">
        <v>172</v>
      </c>
      <c r="C10" s="3">
        <v>57</v>
      </c>
    </row>
    <row r="11" spans="1:3" x14ac:dyDescent="0.2">
      <c r="A11" s="3">
        <f t="shared" si="0"/>
        <v>10</v>
      </c>
      <c r="B11" s="3">
        <v>163</v>
      </c>
      <c r="C11" s="3">
        <v>50</v>
      </c>
    </row>
    <row r="12" spans="1:3" x14ac:dyDescent="0.2">
      <c r="A12" s="3">
        <f t="shared" si="0"/>
        <v>11</v>
      </c>
      <c r="B12" s="3">
        <v>170</v>
      </c>
      <c r="C12" s="3">
        <v>72</v>
      </c>
    </row>
    <row r="13" spans="1:3" x14ac:dyDescent="0.2">
      <c r="A13" s="3">
        <f t="shared" si="0"/>
        <v>12</v>
      </c>
      <c r="B13" s="3">
        <v>173</v>
      </c>
      <c r="C13" s="3">
        <v>88</v>
      </c>
    </row>
    <row r="14" spans="1:3" x14ac:dyDescent="0.2">
      <c r="A14" s="3">
        <f t="shared" si="0"/>
        <v>13</v>
      </c>
      <c r="B14" s="3">
        <v>170</v>
      </c>
      <c r="C14" s="3">
        <v>75</v>
      </c>
    </row>
    <row r="15" spans="1:3" x14ac:dyDescent="0.2">
      <c r="A15" s="3">
        <f t="shared" si="0"/>
        <v>14</v>
      </c>
      <c r="B15" s="3">
        <v>193</v>
      </c>
      <c r="C15" s="3">
        <v>125</v>
      </c>
    </row>
    <row r="16" spans="1:3" x14ac:dyDescent="0.2">
      <c r="A16" s="3">
        <f t="shared" si="0"/>
        <v>15</v>
      </c>
      <c r="B16" s="3">
        <v>167</v>
      </c>
      <c r="C16" s="3">
        <v>69</v>
      </c>
    </row>
    <row r="17" spans="1:3" x14ac:dyDescent="0.2">
      <c r="A17" s="4" t="s">
        <v>6</v>
      </c>
      <c r="B17" s="5">
        <f>AVERAGE(B2:B16)</f>
        <v>175.4</v>
      </c>
      <c r="C17" s="5">
        <f>AVERAGE(C2:C16)</f>
        <v>75.8</v>
      </c>
    </row>
    <row r="18" spans="1:3" x14ac:dyDescent="0.2">
      <c r="A18" s="4" t="s">
        <v>15</v>
      </c>
      <c r="B18" s="5">
        <f>_xlfn.STDEV.P(B2:B16)</f>
        <v>8.6625631310830862</v>
      </c>
      <c r="C18" s="5">
        <f>_xlfn.STDEV.P(C2:C16)</f>
        <v>17.228658295603481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1"/>
  <sheetViews>
    <sheetView workbookViewId="0">
      <selection activeCell="E2" sqref="E2"/>
    </sheetView>
  </sheetViews>
  <sheetFormatPr baseColWidth="10" defaultColWidth="8.83203125" defaultRowHeight="15" x14ac:dyDescent="0.2"/>
  <cols>
    <col min="5" max="5" width="21.1640625" bestFit="1" customWidth="1"/>
    <col min="6" max="6" width="22" bestFit="1" customWidth="1"/>
  </cols>
  <sheetData>
    <row r="1" spans="1:6" x14ac:dyDescent="0.2">
      <c r="A1" s="4" t="s">
        <v>0</v>
      </c>
      <c r="B1" s="4" t="s">
        <v>10</v>
      </c>
      <c r="C1" s="4" t="s">
        <v>11</v>
      </c>
      <c r="D1" s="4" t="s">
        <v>12</v>
      </c>
      <c r="E1" s="4" t="s">
        <v>4</v>
      </c>
      <c r="F1" s="4" t="s">
        <v>5</v>
      </c>
    </row>
    <row r="2" spans="1:6" x14ac:dyDescent="0.2">
      <c r="A2" s="3">
        <v>1</v>
      </c>
      <c r="B2" s="3">
        <v>2</v>
      </c>
      <c r="C2" s="3">
        <v>5</v>
      </c>
      <c r="D2" s="3">
        <v>3</v>
      </c>
      <c r="E2" s="6">
        <f>('Population raw data'!B3+'Population raw data'!B6+'Population raw data'!B4)/3</f>
        <v>180</v>
      </c>
      <c r="F2" s="6">
        <f>('Population raw data'!C3+'Population raw data'!C6+'Population raw data'!C4)/3</f>
        <v>78.666666666666671</v>
      </c>
    </row>
    <row r="3" spans="1:6" x14ac:dyDescent="0.2">
      <c r="A3" s="3">
        <f>+A2+1</f>
        <v>2</v>
      </c>
      <c r="B3" s="3">
        <v>5</v>
      </c>
      <c r="C3" s="3">
        <v>1</v>
      </c>
      <c r="D3" s="3">
        <v>3</v>
      </c>
      <c r="E3" s="6">
        <f>('Population raw data'!B6+'Population raw data'!B2+'Population raw data'!B4)/3</f>
        <v>177.66666666666666</v>
      </c>
      <c r="F3" s="6">
        <f>('Population raw data'!C6+'Population raw data'!C2+'Population raw data'!C4)/3</f>
        <v>69.666666666666671</v>
      </c>
    </row>
    <row r="4" spans="1:6" x14ac:dyDescent="0.2">
      <c r="A4" s="3">
        <f t="shared" ref="A4:A16" si="0">+A3+1</f>
        <v>3</v>
      </c>
      <c r="B4" s="3">
        <v>2</v>
      </c>
      <c r="C4" s="3">
        <v>4</v>
      </c>
      <c r="D4" s="3">
        <v>1</v>
      </c>
      <c r="E4" s="6">
        <f>('Population raw data'!B3+'Population raw data'!B5+'Population raw data'!B2)/3</f>
        <v>169.66666666666666</v>
      </c>
      <c r="F4" s="6">
        <f>('Population raw data'!C3+'Population raw data'!C5+'Population raw data'!C2)/3</f>
        <v>74.666666666666671</v>
      </c>
    </row>
    <row r="5" spans="1:6" x14ac:dyDescent="0.2">
      <c r="A5" s="3">
        <f t="shared" si="0"/>
        <v>4</v>
      </c>
      <c r="B5" s="3">
        <v>2</v>
      </c>
      <c r="C5" s="3">
        <v>3</v>
      </c>
      <c r="D5" s="3">
        <v>7</v>
      </c>
      <c r="E5" s="6">
        <f>('Population raw data'!B3+'Population raw data'!B4+'Population raw data'!B8)/3</f>
        <v>175.66666666666666</v>
      </c>
      <c r="F5" s="6">
        <f>('Population raw data'!C3+'Population raw data'!C4+'Population raw data'!C8)/3</f>
        <v>74.333333333333329</v>
      </c>
    </row>
    <row r="6" spans="1:6" x14ac:dyDescent="0.2">
      <c r="A6" s="3">
        <f t="shared" si="0"/>
        <v>5</v>
      </c>
      <c r="B6" s="3">
        <v>2</v>
      </c>
      <c r="C6" s="3">
        <v>6</v>
      </c>
      <c r="D6" s="3">
        <v>9</v>
      </c>
      <c r="E6" s="6">
        <f>('Population raw data'!B3+'Population raw data'!B7+'Population raw data'!B10)/3</f>
        <v>176.66666666666666</v>
      </c>
      <c r="F6" s="6">
        <f>('Population raw data'!C3+'Population raw data'!C7+'Population raw data'!C10)/3</f>
        <v>73.333333333333329</v>
      </c>
    </row>
    <row r="7" spans="1:6" x14ac:dyDescent="0.2">
      <c r="A7" s="3">
        <f t="shared" si="0"/>
        <v>6</v>
      </c>
      <c r="B7" s="3">
        <v>7</v>
      </c>
      <c r="C7" s="3">
        <v>5</v>
      </c>
      <c r="D7" s="3">
        <v>4</v>
      </c>
      <c r="E7" s="6">
        <f>('Population raw data'!B8+'Population raw data'!B6+'Population raw data'!B5)/3</f>
        <v>178.33333333333334</v>
      </c>
      <c r="F7" s="6">
        <f>('Population raw data'!C8+'Population raw data'!C6+'Population raw data'!C5)/3</f>
        <v>75.333333333333329</v>
      </c>
    </row>
    <row r="8" spans="1:6" x14ac:dyDescent="0.2">
      <c r="A8" s="3">
        <f t="shared" si="0"/>
        <v>7</v>
      </c>
      <c r="B8" s="3">
        <v>8</v>
      </c>
      <c r="C8" s="3">
        <v>6</v>
      </c>
      <c r="D8" s="3">
        <v>4</v>
      </c>
      <c r="E8" s="6">
        <f>('Population raw data'!B9+'Population raw data'!B7+'Population raw data'!B5)/3</f>
        <v>181</v>
      </c>
      <c r="F8" s="6">
        <f>('Population raw data'!C9+'Population raw data'!C7+'Population raw data'!C5)/3</f>
        <v>82.333333333333329</v>
      </c>
    </row>
    <row r="9" spans="1:6" x14ac:dyDescent="0.2">
      <c r="A9" s="3">
        <f t="shared" si="0"/>
        <v>8</v>
      </c>
      <c r="B9" s="3">
        <v>7</v>
      </c>
      <c r="C9" s="3">
        <v>6</v>
      </c>
      <c r="D9" s="3">
        <v>4</v>
      </c>
      <c r="E9" s="6">
        <f>('Population raw data'!B8+'Population raw data'!B7+'Population raw data'!B5)/3</f>
        <v>177.66666666666666</v>
      </c>
      <c r="F9" s="6">
        <f>('Population raw data'!C8+'Population raw data'!C7+'Population raw data'!C5)/3</f>
        <v>77</v>
      </c>
    </row>
    <row r="10" spans="1:6" x14ac:dyDescent="0.2">
      <c r="A10" s="3">
        <f t="shared" si="0"/>
        <v>9</v>
      </c>
      <c r="B10" s="3">
        <v>10</v>
      </c>
      <c r="C10" s="3">
        <v>15</v>
      </c>
      <c r="D10" s="3">
        <v>5</v>
      </c>
      <c r="E10" s="6">
        <f>('Population raw data'!B11+'Population raw data'!B16+'Population raw data'!B6)/3</f>
        <v>172.66666666666666</v>
      </c>
      <c r="F10" s="6">
        <f>('Population raw data'!C11+'Population raw data'!C16+'Population raw data'!C6)/3</f>
        <v>65</v>
      </c>
    </row>
    <row r="11" spans="1:6" x14ac:dyDescent="0.2">
      <c r="A11" s="3">
        <f t="shared" si="0"/>
        <v>10</v>
      </c>
      <c r="B11" s="3">
        <v>9</v>
      </c>
      <c r="C11" s="3">
        <v>15</v>
      </c>
      <c r="D11" s="3">
        <v>5</v>
      </c>
      <c r="E11" s="6">
        <f>('Population raw data'!B10+'Population raw data'!B16+'Population raw data'!B6)/3</f>
        <v>175.66666666666666</v>
      </c>
      <c r="F11" s="6">
        <f>('Population raw data'!C10+'Population raw data'!C16+'Population raw data'!C6)/3</f>
        <v>67.333333333333329</v>
      </c>
    </row>
    <row r="12" spans="1:6" x14ac:dyDescent="0.2">
      <c r="A12" s="3">
        <f t="shared" si="0"/>
        <v>11</v>
      </c>
      <c r="B12" s="3">
        <v>14</v>
      </c>
      <c r="C12" s="3">
        <v>12</v>
      </c>
      <c r="D12" s="3">
        <v>13</v>
      </c>
      <c r="E12" s="6">
        <f>('Population raw data'!B15+'Population raw data'!B13+'Population raw data'!B14)/3</f>
        <v>178.66666666666666</v>
      </c>
      <c r="F12" s="6">
        <f>('Population raw data'!C15+'Population raw data'!C13+'Population raw data'!C14)/3</f>
        <v>96</v>
      </c>
    </row>
    <row r="13" spans="1:6" x14ac:dyDescent="0.2">
      <c r="A13" s="3">
        <f t="shared" si="0"/>
        <v>12</v>
      </c>
      <c r="B13" s="3">
        <v>14</v>
      </c>
      <c r="C13" s="3">
        <v>13</v>
      </c>
      <c r="D13" s="3">
        <v>11</v>
      </c>
      <c r="E13" s="6">
        <f>('Population raw data'!B15+'Population raw data'!B14+'Population raw data'!B12)/3</f>
        <v>177.66666666666666</v>
      </c>
      <c r="F13" s="6">
        <f>('Population raw data'!C15+'Population raw data'!C14+'Population raw data'!C12)/3</f>
        <v>90.666666666666671</v>
      </c>
    </row>
    <row r="14" spans="1:6" x14ac:dyDescent="0.2">
      <c r="A14" s="3">
        <f t="shared" si="0"/>
        <v>13</v>
      </c>
      <c r="B14" s="3">
        <v>12</v>
      </c>
      <c r="C14" s="3">
        <v>14</v>
      </c>
      <c r="D14" s="3">
        <v>11</v>
      </c>
      <c r="E14" s="6">
        <f>('Population raw data'!B13+'Population raw data'!B15+'Population raw data'!B12)/3</f>
        <v>178.66666666666666</v>
      </c>
      <c r="F14" s="6">
        <f>('Population raw data'!C13+'Population raw data'!C15+'Population raw data'!C12)/3</f>
        <v>95</v>
      </c>
    </row>
    <row r="15" spans="1:6" x14ac:dyDescent="0.2">
      <c r="A15" s="3">
        <f t="shared" si="0"/>
        <v>14</v>
      </c>
      <c r="B15" s="3">
        <v>13</v>
      </c>
      <c r="C15" s="3">
        <v>12</v>
      </c>
      <c r="D15" s="3">
        <v>11</v>
      </c>
      <c r="E15" s="6">
        <f>('Population raw data'!B14+'Population raw data'!B13+'Population raw data'!B12)/3</f>
        <v>171</v>
      </c>
      <c r="F15" s="6">
        <f>('Population raw data'!C14+'Population raw data'!C13+'Population raw data'!C12)/3</f>
        <v>78.333333333333329</v>
      </c>
    </row>
    <row r="16" spans="1:6" x14ac:dyDescent="0.2">
      <c r="A16" s="3">
        <f t="shared" si="0"/>
        <v>15</v>
      </c>
      <c r="B16" s="3">
        <v>9</v>
      </c>
      <c r="C16" s="3">
        <v>10</v>
      </c>
      <c r="D16" s="3">
        <v>13</v>
      </c>
      <c r="E16" s="6">
        <f>('Population raw data'!B10+'Population raw data'!B11+'Population raw data'!B14)/3</f>
        <v>168.33333333333334</v>
      </c>
      <c r="F16" s="6">
        <f>('Population raw data'!C10+'Population raw data'!C11+'Population raw data'!C14)/3</f>
        <v>60.666666666666664</v>
      </c>
    </row>
    <row r="17" spans="1:6" x14ac:dyDescent="0.2">
      <c r="A17" s="18" t="s">
        <v>14</v>
      </c>
      <c r="B17" s="19"/>
      <c r="C17" s="19"/>
      <c r="D17" s="19"/>
      <c r="E17" s="3"/>
      <c r="F17" s="3"/>
    </row>
    <row r="18" spans="1:6" x14ac:dyDescent="0.2">
      <c r="A18" s="19"/>
      <c r="B18" s="19"/>
      <c r="C18" s="19"/>
      <c r="D18" s="19"/>
      <c r="E18" s="5">
        <f>AVERAGE(E2:E16)</f>
        <v>175.95555555555558</v>
      </c>
      <c r="F18" s="5">
        <f>AVERAGE(F2:F16)</f>
        <v>77.222222222222214</v>
      </c>
    </row>
    <row r="19" spans="1:6" x14ac:dyDescent="0.2">
      <c r="A19" s="18" t="s">
        <v>6</v>
      </c>
      <c r="B19" s="19"/>
      <c r="C19" s="19"/>
      <c r="D19" s="19"/>
      <c r="E19" s="5">
        <v>175</v>
      </c>
      <c r="F19" s="5">
        <v>76</v>
      </c>
    </row>
    <row r="20" spans="1:6" x14ac:dyDescent="0.2">
      <c r="A20" s="18" t="s">
        <v>16</v>
      </c>
      <c r="B20" s="19"/>
      <c r="C20" s="19"/>
      <c r="D20" s="19"/>
      <c r="E20" s="5">
        <f>_xlfn.STDEV.S(E2:E16)</f>
        <v>3.8232095439474945</v>
      </c>
      <c r="F20" s="5">
        <f>_xlfn.STDEV.S(F2:F16)</f>
        <v>10.319242825264491</v>
      </c>
    </row>
    <row r="21" spans="1:6" x14ac:dyDescent="0.2">
      <c r="A21" s="18" t="s">
        <v>15</v>
      </c>
      <c r="B21" s="18"/>
      <c r="C21" s="18"/>
      <c r="D21" s="18"/>
      <c r="E21" s="4">
        <v>9</v>
      </c>
      <c r="F21" s="4">
        <v>17</v>
      </c>
    </row>
  </sheetData>
  <mergeCells count="4">
    <mergeCell ref="A17:D18"/>
    <mergeCell ref="A19:D19"/>
    <mergeCell ref="A20:D20"/>
    <mergeCell ref="A21:D2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13"/>
  <sheetViews>
    <sheetView workbookViewId="0">
      <selection activeCell="U15" sqref="U15"/>
    </sheetView>
  </sheetViews>
  <sheetFormatPr baseColWidth="10" defaultColWidth="8.83203125" defaultRowHeight="15" x14ac:dyDescent="0.2"/>
  <cols>
    <col min="1" max="1" width="8.83203125" style="4"/>
    <col min="7" max="7" width="12" bestFit="1" customWidth="1"/>
  </cols>
  <sheetData>
    <row r="1" spans="1:4" x14ac:dyDescent="0.2">
      <c r="A1" s="4" t="s">
        <v>3</v>
      </c>
      <c r="B1" s="4" t="s">
        <v>17</v>
      </c>
      <c r="C1" s="4" t="s">
        <v>18</v>
      </c>
      <c r="D1" s="4" t="s">
        <v>19</v>
      </c>
    </row>
    <row r="2" spans="1:4" x14ac:dyDescent="0.2">
      <c r="A2" s="4" t="s">
        <v>20</v>
      </c>
      <c r="B2" s="7">
        <v>2</v>
      </c>
      <c r="C2" s="8">
        <v>3</v>
      </c>
      <c r="D2" s="9">
        <v>4</v>
      </c>
    </row>
    <row r="3" spans="1:4" x14ac:dyDescent="0.2">
      <c r="A3" s="4" t="s">
        <v>21</v>
      </c>
      <c r="B3" s="10">
        <v>2</v>
      </c>
      <c r="C3" s="11">
        <v>3</v>
      </c>
      <c r="D3" s="12">
        <v>5</v>
      </c>
    </row>
    <row r="4" spans="1:4" x14ac:dyDescent="0.2">
      <c r="A4" s="4" t="s">
        <v>22</v>
      </c>
      <c r="B4" s="10">
        <v>2</v>
      </c>
      <c r="C4" s="11">
        <v>3</v>
      </c>
      <c r="D4" s="12">
        <v>6</v>
      </c>
    </row>
    <row r="5" spans="1:4" x14ac:dyDescent="0.2">
      <c r="A5" s="4" t="s">
        <v>23</v>
      </c>
      <c r="B5" s="10">
        <v>2</v>
      </c>
      <c r="C5" s="11">
        <v>3</v>
      </c>
      <c r="D5" s="12">
        <v>7</v>
      </c>
    </row>
    <row r="6" spans="1:4" x14ac:dyDescent="0.2">
      <c r="A6" s="4" t="s">
        <v>24</v>
      </c>
      <c r="B6" s="10">
        <v>2</v>
      </c>
      <c r="C6" s="11">
        <v>3</v>
      </c>
      <c r="D6" s="12">
        <v>8</v>
      </c>
    </row>
    <row r="7" spans="1:4" x14ac:dyDescent="0.2">
      <c r="A7" s="4" t="s">
        <v>25</v>
      </c>
      <c r="B7" s="10">
        <v>2</v>
      </c>
      <c r="C7" s="11">
        <v>3</v>
      </c>
      <c r="D7" s="12">
        <v>9</v>
      </c>
    </row>
    <row r="8" spans="1:4" x14ac:dyDescent="0.2">
      <c r="A8" s="4" t="s">
        <v>26</v>
      </c>
      <c r="B8" s="10">
        <v>2</v>
      </c>
      <c r="C8" s="11">
        <v>3</v>
      </c>
      <c r="D8" s="12">
        <v>10</v>
      </c>
    </row>
    <row r="9" spans="1:4" x14ac:dyDescent="0.2">
      <c r="A9" s="4" t="s">
        <v>27</v>
      </c>
      <c r="B9" s="10">
        <v>2</v>
      </c>
      <c r="C9" s="11">
        <v>3</v>
      </c>
      <c r="D9" s="12">
        <v>11</v>
      </c>
    </row>
    <row r="10" spans="1:4" x14ac:dyDescent="0.2">
      <c r="A10" s="4" t="s">
        <v>28</v>
      </c>
      <c r="B10" s="10">
        <v>2</v>
      </c>
      <c r="C10" s="11">
        <v>3</v>
      </c>
      <c r="D10" s="12">
        <v>12</v>
      </c>
    </row>
    <row r="11" spans="1:4" x14ac:dyDescent="0.2">
      <c r="A11" s="4" t="s">
        <v>29</v>
      </c>
      <c r="B11" s="10">
        <v>2</v>
      </c>
      <c r="C11" s="11">
        <v>3</v>
      </c>
      <c r="D11" s="12">
        <v>13</v>
      </c>
    </row>
    <row r="12" spans="1:4" x14ac:dyDescent="0.2">
      <c r="A12" s="4" t="s">
        <v>30</v>
      </c>
      <c r="B12" s="10">
        <v>2</v>
      </c>
      <c r="C12" s="11">
        <v>3</v>
      </c>
      <c r="D12" s="12">
        <v>14</v>
      </c>
    </row>
    <row r="13" spans="1:4" x14ac:dyDescent="0.2">
      <c r="A13" s="4" t="s">
        <v>31</v>
      </c>
      <c r="B13" s="13">
        <v>2</v>
      </c>
      <c r="C13" s="14">
        <v>3</v>
      </c>
      <c r="D13" s="15">
        <v>15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16"/>
  <sheetViews>
    <sheetView topLeftCell="D1" workbookViewId="0">
      <selection activeCell="H21" sqref="H21"/>
    </sheetView>
  </sheetViews>
  <sheetFormatPr baseColWidth="10" defaultColWidth="8.83203125" defaultRowHeight="15" x14ac:dyDescent="0.2"/>
  <cols>
    <col min="2" max="2" width="17.33203125" bestFit="1" customWidth="1"/>
    <col min="3" max="3" width="16.1640625" bestFit="1" customWidth="1"/>
    <col min="4" max="4" width="10.6640625" bestFit="1" customWidth="1"/>
    <col min="5" max="5" width="21" bestFit="1" customWidth="1"/>
    <col min="6" max="6" width="21.1640625" bestFit="1" customWidth="1"/>
    <col min="7" max="7" width="16.1640625" bestFit="1" customWidth="1"/>
    <col min="8" max="8" width="10.6640625" bestFit="1" customWidth="1"/>
  </cols>
  <sheetData>
    <row r="1" spans="1:8" x14ac:dyDescent="0.2">
      <c r="A1" s="4" t="s">
        <v>1</v>
      </c>
      <c r="B1" s="4" t="s">
        <v>7</v>
      </c>
      <c r="C1" s="4" t="s">
        <v>8</v>
      </c>
      <c r="D1" s="4" t="s">
        <v>9</v>
      </c>
      <c r="E1" s="2" t="s">
        <v>4</v>
      </c>
      <c r="F1" s="4" t="s">
        <v>4</v>
      </c>
      <c r="G1" s="4" t="s">
        <v>8</v>
      </c>
      <c r="H1" s="4" t="s">
        <v>9</v>
      </c>
    </row>
    <row r="2" spans="1:8" x14ac:dyDescent="0.2">
      <c r="A2" s="3">
        <v>163</v>
      </c>
      <c r="B2" s="3">
        <v>163</v>
      </c>
      <c r="C2" s="3">
        <v>1</v>
      </c>
      <c r="D2" s="16">
        <f>1/15</f>
        <v>6.6666666666666666E-2</v>
      </c>
      <c r="E2" s="1">
        <v>168.33333333333334</v>
      </c>
      <c r="F2" s="3">
        <v>168</v>
      </c>
      <c r="G2" s="3">
        <v>1</v>
      </c>
      <c r="H2" s="17">
        <f>1/15</f>
        <v>6.6666666666666666E-2</v>
      </c>
    </row>
    <row r="3" spans="1:8" x14ac:dyDescent="0.2">
      <c r="A3" s="3">
        <v>165</v>
      </c>
      <c r="B3" s="3">
        <v>165</v>
      </c>
      <c r="C3" s="3">
        <v>1</v>
      </c>
      <c r="D3" s="16">
        <f>1/15</f>
        <v>6.6666666666666666E-2</v>
      </c>
      <c r="E3" s="1">
        <v>169.66666666666666</v>
      </c>
      <c r="F3" s="3">
        <v>170</v>
      </c>
      <c r="G3" s="3">
        <v>1</v>
      </c>
      <c r="H3" s="17">
        <f t="shared" ref="H3:H7" si="0">1/15</f>
        <v>6.6666666666666666E-2</v>
      </c>
    </row>
    <row r="4" spans="1:8" x14ac:dyDescent="0.2">
      <c r="A4" s="3">
        <v>167</v>
      </c>
      <c r="B4" s="3">
        <v>167</v>
      </c>
      <c r="C4" s="3">
        <v>1</v>
      </c>
      <c r="D4" s="16">
        <f>1/15</f>
        <v>6.6666666666666666E-2</v>
      </c>
      <c r="E4" s="1">
        <v>171</v>
      </c>
      <c r="F4" s="3">
        <v>171</v>
      </c>
      <c r="G4" s="3">
        <v>1</v>
      </c>
      <c r="H4" s="17">
        <f t="shared" si="0"/>
        <v>6.6666666666666666E-2</v>
      </c>
    </row>
    <row r="5" spans="1:8" x14ac:dyDescent="0.2">
      <c r="A5" s="3">
        <v>170</v>
      </c>
      <c r="B5" s="3">
        <v>170</v>
      </c>
      <c r="C5" s="3">
        <v>2</v>
      </c>
      <c r="D5" s="16">
        <f>2/15</f>
        <v>0.13333333333333333</v>
      </c>
      <c r="E5" s="1">
        <v>172.66666666666666</v>
      </c>
      <c r="F5" s="3">
        <v>173</v>
      </c>
      <c r="G5" s="3">
        <v>1</v>
      </c>
      <c r="H5" s="17">
        <f t="shared" si="0"/>
        <v>6.6666666666666666E-2</v>
      </c>
    </row>
    <row r="6" spans="1:8" x14ac:dyDescent="0.2">
      <c r="A6" s="3">
        <v>170</v>
      </c>
      <c r="B6" s="3">
        <v>172</v>
      </c>
      <c r="C6" s="3">
        <v>3</v>
      </c>
      <c r="D6" s="16">
        <f>3/15</f>
        <v>0.2</v>
      </c>
      <c r="E6" s="1">
        <v>175.66666666666666</v>
      </c>
      <c r="F6" s="3">
        <v>176</v>
      </c>
      <c r="G6" s="3">
        <v>2</v>
      </c>
      <c r="H6" s="17">
        <f>G6/15</f>
        <v>0.13333333333333333</v>
      </c>
    </row>
    <row r="7" spans="1:8" x14ac:dyDescent="0.2">
      <c r="A7" s="3">
        <v>172</v>
      </c>
      <c r="B7" s="3">
        <v>173</v>
      </c>
      <c r="C7" s="3">
        <v>1</v>
      </c>
      <c r="D7" s="16">
        <f t="shared" ref="D7:D13" si="1">1/15</f>
        <v>6.6666666666666666E-2</v>
      </c>
      <c r="E7" s="1">
        <v>175.66666666666666</v>
      </c>
      <c r="F7" s="3">
        <v>177</v>
      </c>
      <c r="G7" s="3">
        <v>1</v>
      </c>
      <c r="H7" s="17">
        <f t="shared" si="0"/>
        <v>6.6666666666666666E-2</v>
      </c>
    </row>
    <row r="8" spans="1:8" x14ac:dyDescent="0.2">
      <c r="A8" s="3">
        <v>172</v>
      </c>
      <c r="B8" s="3">
        <v>175</v>
      </c>
      <c r="C8" s="3">
        <v>1</v>
      </c>
      <c r="D8" s="16">
        <f t="shared" si="1"/>
        <v>6.6666666666666666E-2</v>
      </c>
      <c r="E8" s="1">
        <v>176.66666666666666</v>
      </c>
      <c r="F8" s="3">
        <v>178</v>
      </c>
      <c r="G8" s="3">
        <v>4</v>
      </c>
      <c r="H8" s="17">
        <f>4/15</f>
        <v>0.26666666666666666</v>
      </c>
    </row>
    <row r="9" spans="1:8" x14ac:dyDescent="0.2">
      <c r="A9" s="3">
        <v>172</v>
      </c>
      <c r="B9" s="3">
        <v>180</v>
      </c>
      <c r="C9" s="3">
        <v>1</v>
      </c>
      <c r="D9" s="16">
        <f t="shared" si="1"/>
        <v>6.6666666666666666E-2</v>
      </c>
      <c r="E9" s="1">
        <v>177.66666666666666</v>
      </c>
      <c r="F9" s="3">
        <v>179</v>
      </c>
      <c r="G9" s="3">
        <v>2</v>
      </c>
      <c r="H9" s="17">
        <f>G9/15</f>
        <v>0.13333333333333333</v>
      </c>
    </row>
    <row r="10" spans="1:8" x14ac:dyDescent="0.2">
      <c r="A10" s="3">
        <v>173</v>
      </c>
      <c r="B10" s="3">
        <v>185</v>
      </c>
      <c r="C10" s="3">
        <v>1</v>
      </c>
      <c r="D10" s="16">
        <f t="shared" si="1"/>
        <v>6.6666666666666666E-2</v>
      </c>
      <c r="E10" s="1">
        <v>177.66666666666666</v>
      </c>
      <c r="F10" s="3">
        <v>180</v>
      </c>
      <c r="G10" s="3">
        <v>1</v>
      </c>
      <c r="H10" s="17">
        <f t="shared" ref="H10:H11" si="2">1/15</f>
        <v>6.6666666666666666E-2</v>
      </c>
    </row>
    <row r="11" spans="1:8" x14ac:dyDescent="0.2">
      <c r="A11" s="3">
        <v>175</v>
      </c>
      <c r="B11" s="3">
        <v>186</v>
      </c>
      <c r="C11" s="3">
        <v>1</v>
      </c>
      <c r="D11" s="16">
        <f t="shared" si="1"/>
        <v>6.6666666666666666E-2</v>
      </c>
      <c r="E11" s="1">
        <v>177.66666666666666</v>
      </c>
      <c r="F11" s="3">
        <v>181</v>
      </c>
      <c r="G11" s="3">
        <v>1</v>
      </c>
      <c r="H11" s="17">
        <f t="shared" si="2"/>
        <v>6.6666666666666666E-2</v>
      </c>
    </row>
    <row r="12" spans="1:8" x14ac:dyDescent="0.2">
      <c r="A12" s="3">
        <v>180</v>
      </c>
      <c r="B12" s="3">
        <v>188</v>
      </c>
      <c r="C12" s="3">
        <v>1</v>
      </c>
      <c r="D12" s="16">
        <f t="shared" si="1"/>
        <v>6.6666666666666666E-2</v>
      </c>
      <c r="E12" s="1">
        <v>178.33333333333334</v>
      </c>
    </row>
    <row r="13" spans="1:8" x14ac:dyDescent="0.2">
      <c r="A13" s="3">
        <v>185</v>
      </c>
      <c r="B13" s="3">
        <v>193</v>
      </c>
      <c r="C13" s="3">
        <v>1</v>
      </c>
      <c r="D13" s="16">
        <f t="shared" si="1"/>
        <v>6.6666666666666666E-2</v>
      </c>
      <c r="E13" s="1">
        <v>178.66666666666666</v>
      </c>
    </row>
    <row r="14" spans="1:8" x14ac:dyDescent="0.2">
      <c r="A14" s="3">
        <v>186</v>
      </c>
      <c r="B14" s="3"/>
      <c r="C14" s="3"/>
      <c r="D14" s="3"/>
      <c r="E14" s="1">
        <v>178.66666666666666</v>
      </c>
    </row>
    <row r="15" spans="1:8" x14ac:dyDescent="0.2">
      <c r="A15" s="3">
        <v>188</v>
      </c>
      <c r="B15" s="3"/>
      <c r="C15" s="3"/>
      <c r="D15" s="3"/>
      <c r="E15" s="1">
        <v>180</v>
      </c>
    </row>
    <row r="16" spans="1:8" x14ac:dyDescent="0.2">
      <c r="A16" s="3">
        <v>193</v>
      </c>
      <c r="B16" s="3"/>
      <c r="C16" s="3"/>
      <c r="D16" s="3"/>
      <c r="E16" s="1">
        <v>181</v>
      </c>
    </row>
  </sheetData>
  <sortState xmlns:xlrd2="http://schemas.microsoft.com/office/spreadsheetml/2017/richdata2" ref="E2:E16">
    <sortCondition ref="E2:E16"/>
  </sortState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16"/>
  <sheetViews>
    <sheetView workbookViewId="0">
      <selection activeCell="A2" sqref="A2"/>
    </sheetView>
  </sheetViews>
  <sheetFormatPr baseColWidth="10" defaultColWidth="8.83203125" defaultRowHeight="15" x14ac:dyDescent="0.2"/>
  <cols>
    <col min="2" max="2" width="16.1640625" bestFit="1" customWidth="1"/>
    <col min="3" max="3" width="10.6640625" bestFit="1" customWidth="1"/>
    <col min="4" max="5" width="21.1640625" bestFit="1" customWidth="1"/>
    <col min="6" max="6" width="16.1640625" bestFit="1" customWidth="1"/>
    <col min="7" max="7" width="10.6640625" bestFit="1" customWidth="1"/>
  </cols>
  <sheetData>
    <row r="1" spans="1:7" x14ac:dyDescent="0.2">
      <c r="A1" s="4" t="s">
        <v>2</v>
      </c>
      <c r="B1" s="4" t="s">
        <v>8</v>
      </c>
      <c r="C1" s="4" t="s">
        <v>9</v>
      </c>
      <c r="D1" s="4" t="s">
        <v>5</v>
      </c>
      <c r="E1" s="4" t="s">
        <v>5</v>
      </c>
      <c r="F1" s="4" t="s">
        <v>8</v>
      </c>
      <c r="G1" s="4" t="s">
        <v>9</v>
      </c>
    </row>
    <row r="2" spans="1:7" x14ac:dyDescent="0.2">
      <c r="A2" s="3">
        <v>50</v>
      </c>
      <c r="B2" s="3">
        <v>1</v>
      </c>
      <c r="C2" s="16">
        <f>1/15</f>
        <v>6.6666666666666666E-2</v>
      </c>
      <c r="D2" s="6">
        <v>60.666666666666664</v>
      </c>
      <c r="E2" s="6">
        <v>60.666666666666664</v>
      </c>
      <c r="F2" s="3">
        <v>1</v>
      </c>
      <c r="G2" s="17">
        <f>1/15</f>
        <v>6.6666666666666666E-2</v>
      </c>
    </row>
    <row r="3" spans="1:7" x14ac:dyDescent="0.2">
      <c r="A3" s="3">
        <v>55</v>
      </c>
      <c r="B3" s="3">
        <v>1</v>
      </c>
      <c r="C3" s="16">
        <f t="shared" ref="C3:C16" si="0">1/15</f>
        <v>6.6666666666666666E-2</v>
      </c>
      <c r="D3" s="6">
        <v>65</v>
      </c>
      <c r="E3" s="6">
        <v>65</v>
      </c>
      <c r="F3" s="3">
        <v>1</v>
      </c>
      <c r="G3" s="17">
        <f t="shared" ref="G3:G7" si="1">1/15</f>
        <v>6.6666666666666666E-2</v>
      </c>
    </row>
    <row r="4" spans="1:7" x14ac:dyDescent="0.2">
      <c r="A4" s="3">
        <v>57</v>
      </c>
      <c r="B4" s="3">
        <v>1</v>
      </c>
      <c r="C4" s="16">
        <f t="shared" si="0"/>
        <v>6.6666666666666666E-2</v>
      </c>
      <c r="D4" s="6">
        <v>67.333333333333329</v>
      </c>
      <c r="E4" s="6">
        <v>67.333333333333329</v>
      </c>
      <c r="F4" s="3">
        <v>1</v>
      </c>
      <c r="G4" s="17">
        <f t="shared" si="1"/>
        <v>6.6666666666666666E-2</v>
      </c>
    </row>
    <row r="5" spans="1:7" x14ac:dyDescent="0.2">
      <c r="A5" s="3">
        <v>63</v>
      </c>
      <c r="B5" s="3">
        <v>1</v>
      </c>
      <c r="C5" s="16">
        <f t="shared" si="0"/>
        <v>6.6666666666666666E-2</v>
      </c>
      <c r="D5" s="6">
        <v>69.666666666666671</v>
      </c>
      <c r="E5" s="6">
        <v>69.666666666666671</v>
      </c>
      <c r="F5" s="3">
        <v>1</v>
      </c>
      <c r="G5" s="17">
        <f t="shared" si="1"/>
        <v>6.6666666666666666E-2</v>
      </c>
    </row>
    <row r="6" spans="1:7" x14ac:dyDescent="0.2">
      <c r="A6" s="3">
        <v>69</v>
      </c>
      <c r="B6" s="3">
        <v>1</v>
      </c>
      <c r="C6" s="16">
        <f t="shared" si="0"/>
        <v>6.6666666666666666E-2</v>
      </c>
      <c r="D6" s="6">
        <v>73.333333333333329</v>
      </c>
      <c r="E6" s="6">
        <v>73.333333333333329</v>
      </c>
      <c r="F6" s="3">
        <v>1</v>
      </c>
      <c r="G6" s="17">
        <f t="shared" si="1"/>
        <v>6.6666666666666666E-2</v>
      </c>
    </row>
    <row r="7" spans="1:7" x14ac:dyDescent="0.2">
      <c r="A7" s="3">
        <v>72</v>
      </c>
      <c r="B7" s="3">
        <v>1</v>
      </c>
      <c r="C7" s="16">
        <f t="shared" si="0"/>
        <v>6.6666666666666666E-2</v>
      </c>
      <c r="D7" s="6">
        <v>74.333333333333329</v>
      </c>
      <c r="E7" s="6">
        <v>74.333333333333329</v>
      </c>
      <c r="F7" s="3">
        <v>1</v>
      </c>
      <c r="G7" s="17">
        <f t="shared" si="1"/>
        <v>6.6666666666666666E-2</v>
      </c>
    </row>
    <row r="8" spans="1:7" x14ac:dyDescent="0.2">
      <c r="A8" s="3">
        <v>75</v>
      </c>
      <c r="B8" s="3">
        <v>1</v>
      </c>
      <c r="C8" s="16">
        <f t="shared" si="0"/>
        <v>6.6666666666666666E-2</v>
      </c>
      <c r="D8" s="6">
        <v>74.666666666666671</v>
      </c>
      <c r="E8" s="3">
        <v>75</v>
      </c>
      <c r="F8" s="3">
        <v>2</v>
      </c>
      <c r="G8" s="17">
        <f>4/15</f>
        <v>0.26666666666666666</v>
      </c>
    </row>
    <row r="9" spans="1:7" x14ac:dyDescent="0.2">
      <c r="A9" s="3">
        <v>76</v>
      </c>
      <c r="B9" s="3">
        <v>1</v>
      </c>
      <c r="C9" s="16">
        <f t="shared" si="0"/>
        <v>6.6666666666666666E-2</v>
      </c>
      <c r="D9" s="6">
        <v>75.333333333333329</v>
      </c>
      <c r="E9" s="6">
        <v>77</v>
      </c>
      <c r="F9" s="3">
        <v>1</v>
      </c>
      <c r="G9" s="17">
        <f t="shared" ref="G9:G15" si="2">1/15</f>
        <v>6.6666666666666666E-2</v>
      </c>
    </row>
    <row r="10" spans="1:7" x14ac:dyDescent="0.2">
      <c r="A10" s="3">
        <v>78</v>
      </c>
      <c r="B10" s="3">
        <v>1</v>
      </c>
      <c r="C10" s="16">
        <f t="shared" si="0"/>
        <v>6.6666666666666666E-2</v>
      </c>
      <c r="D10" s="6">
        <v>77</v>
      </c>
      <c r="E10" s="6">
        <v>78.333333333333329</v>
      </c>
      <c r="F10" s="3">
        <v>1</v>
      </c>
      <c r="G10" s="17">
        <f t="shared" si="2"/>
        <v>6.6666666666666666E-2</v>
      </c>
    </row>
    <row r="11" spans="1:7" x14ac:dyDescent="0.2">
      <c r="A11" s="3">
        <v>79</v>
      </c>
      <c r="B11" s="3">
        <v>1</v>
      </c>
      <c r="C11" s="16">
        <f t="shared" si="0"/>
        <v>6.6666666666666666E-2</v>
      </c>
      <c r="D11" s="6">
        <v>78.333333333333329</v>
      </c>
      <c r="E11" s="6">
        <v>78.666666666666671</v>
      </c>
      <c r="F11" s="3">
        <v>1</v>
      </c>
      <c r="G11" s="17">
        <f t="shared" si="2"/>
        <v>6.6666666666666666E-2</v>
      </c>
    </row>
    <row r="12" spans="1:7" x14ac:dyDescent="0.2">
      <c r="A12" s="3">
        <v>81</v>
      </c>
      <c r="B12" s="3">
        <v>1</v>
      </c>
      <c r="C12" s="16">
        <f t="shared" si="0"/>
        <v>6.6666666666666666E-2</v>
      </c>
      <c r="D12" s="6">
        <v>78.666666666666671</v>
      </c>
      <c r="E12" s="6">
        <v>82.333333333333329</v>
      </c>
      <c r="F12" s="3">
        <v>1</v>
      </c>
      <c r="G12" s="17">
        <f t="shared" si="2"/>
        <v>6.6666666666666666E-2</v>
      </c>
    </row>
    <row r="13" spans="1:7" x14ac:dyDescent="0.2">
      <c r="A13" s="3">
        <v>82</v>
      </c>
      <c r="B13" s="3">
        <v>1</v>
      </c>
      <c r="C13" s="16">
        <f t="shared" si="0"/>
        <v>6.6666666666666666E-2</v>
      </c>
      <c r="D13" s="6">
        <v>82.333333333333329</v>
      </c>
      <c r="E13" s="6">
        <v>90.666666666666671</v>
      </c>
      <c r="F13" s="3">
        <v>1</v>
      </c>
      <c r="G13" s="17">
        <f t="shared" si="2"/>
        <v>6.6666666666666666E-2</v>
      </c>
    </row>
    <row r="14" spans="1:7" x14ac:dyDescent="0.2">
      <c r="A14" s="3">
        <v>87</v>
      </c>
      <c r="B14" s="3">
        <v>1</v>
      </c>
      <c r="C14" s="16">
        <f t="shared" si="0"/>
        <v>6.6666666666666666E-2</v>
      </c>
      <c r="D14" s="6">
        <v>90.666666666666671</v>
      </c>
      <c r="E14" s="6">
        <v>95</v>
      </c>
      <c r="F14" s="3">
        <v>1</v>
      </c>
      <c r="G14" s="17">
        <f t="shared" si="2"/>
        <v>6.6666666666666666E-2</v>
      </c>
    </row>
    <row r="15" spans="1:7" x14ac:dyDescent="0.2">
      <c r="A15" s="3">
        <v>88</v>
      </c>
      <c r="B15" s="3">
        <v>1</v>
      </c>
      <c r="C15" s="16">
        <f t="shared" si="0"/>
        <v>6.6666666666666666E-2</v>
      </c>
      <c r="D15" s="6">
        <v>95</v>
      </c>
      <c r="E15" s="6">
        <v>96</v>
      </c>
      <c r="F15" s="3">
        <v>1</v>
      </c>
      <c r="G15" s="17">
        <f t="shared" si="2"/>
        <v>6.6666666666666666E-2</v>
      </c>
    </row>
    <row r="16" spans="1:7" x14ac:dyDescent="0.2">
      <c r="A16" s="3">
        <v>125</v>
      </c>
      <c r="B16" s="3">
        <v>1</v>
      </c>
      <c r="C16" s="16">
        <f t="shared" si="0"/>
        <v>6.6666666666666666E-2</v>
      </c>
      <c r="D16" s="6">
        <v>96</v>
      </c>
    </row>
  </sheetData>
  <sortState xmlns:xlrd2="http://schemas.microsoft.com/office/spreadsheetml/2017/richdata2" ref="D2:D16">
    <sortCondition ref="D2:D16"/>
  </sortState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tabSelected="1" workbookViewId="0">
      <selection activeCell="M16" sqref="M16"/>
    </sheetView>
  </sheetViews>
  <sheetFormatPr baseColWidth="10" defaultColWidth="8.83203125" defaultRowHeight="15" x14ac:dyDescent="0.2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Population raw data</vt:lpstr>
      <vt:lpstr>Sample means for all samples</vt:lpstr>
      <vt:lpstr>All possible samples</vt:lpstr>
      <vt:lpstr>Shape of the distribution (H)</vt:lpstr>
      <vt:lpstr>Shape of the distribution (W)</vt:lpstr>
      <vt:lpstr>Main Conclusions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lory barile</dc:creator>
  <cp:lastModifiedBy>Microsoft Office User</cp:lastModifiedBy>
  <dcterms:created xsi:type="dcterms:W3CDTF">2015-05-09T13:38:12Z</dcterms:created>
  <dcterms:modified xsi:type="dcterms:W3CDTF">2020-06-06T09:47:10Z</dcterms:modified>
</cp:coreProperties>
</file>