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Read Me" sheetId="1" r:id="rId1"/>
    <sheet name="Example 1" sheetId="2" r:id="rId2"/>
    <sheet name="Example 2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<sst xmlns="http://schemas.openxmlformats.org/spreadsheetml/2006/main" count="81" uniqueCount="65">
  <si>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y</t>
  </si>
  <si>
    <t>e1</t>
  </si>
  <si>
    <t>e2</t>
  </si>
  <si>
    <t>(e1)^2</t>
  </si>
  <si>
    <t>(e2)^2</t>
  </si>
  <si>
    <t>abs(e1)</t>
  </si>
  <si>
    <t>abs(e2)</t>
  </si>
  <si>
    <t>pe1</t>
  </si>
  <si>
    <t>pe2</t>
  </si>
  <si>
    <t>ape1</t>
  </si>
  <si>
    <t>ape2</t>
  </si>
  <si>
    <t>Forecast evaluation statistics</t>
  </si>
  <si>
    <t>Mean error</t>
  </si>
  <si>
    <t>Mean square error</t>
  </si>
  <si>
    <t>Mean absolute error</t>
  </si>
  <si>
    <t>Mean percentage error</t>
  </si>
  <si>
    <t>Theil's U1</t>
  </si>
  <si>
    <t>Theil's U2</t>
  </si>
  <si>
    <t>F1</t>
  </si>
  <si>
    <t>F2</t>
  </si>
  <si>
    <t>Mean absolute percentage error</t>
  </si>
  <si>
    <t>denom</t>
  </si>
  <si>
    <t>y^2</t>
  </si>
  <si>
    <t>U1 calculations</t>
  </si>
  <si>
    <t>U2 calculations</t>
  </si>
  <si>
    <t>Overview</t>
  </si>
  <si>
    <t>Notation</t>
  </si>
  <si>
    <t>The series of interest</t>
  </si>
  <si>
    <t>x</t>
  </si>
  <si>
    <t>x^2</t>
  </si>
  <si>
    <t>F3</t>
  </si>
  <si>
    <t>F3^2</t>
  </si>
  <si>
    <t>F3 num</t>
  </si>
  <si>
    <t>F4</t>
  </si>
  <si>
    <t>F4^2</t>
  </si>
  <si>
    <t>F4 num</t>
  </si>
  <si>
    <t>e3</t>
  </si>
  <si>
    <t>(e3)^2</t>
  </si>
  <si>
    <t>abs(e3)</t>
  </si>
  <si>
    <t>pe3</t>
  </si>
  <si>
    <t>ape3</t>
  </si>
  <si>
    <t>e4</t>
  </si>
  <si>
    <t>(e4)^2</t>
  </si>
  <si>
    <t>abs(e4)</t>
  </si>
  <si>
    <t>pe4</t>
  </si>
  <si>
    <t>ape4</t>
  </si>
  <si>
    <t>F1^2</t>
  </si>
  <si>
    <t>F1 num</t>
  </si>
  <si>
    <t>F2^2</t>
  </si>
  <si>
    <t>F2 num</t>
  </si>
  <si>
    <t>Workings / components for evaluation statistics</t>
  </si>
  <si>
    <t xml:space="preserve">The following two spreadsheets calculate a range of forecast evaluation statistics for </t>
  </si>
  <si>
    <t>alternative series of forecasts.</t>
  </si>
  <si>
    <t xml:space="preserve">and two series of forecasts (F1 and F2). The second example sheet has similar requirements, with the </t>
  </si>
  <si>
    <t>series of interest and the forecasts of it labelled x, F3 and F4 respectively.</t>
  </si>
  <si>
    <t>Series of forecasts for y</t>
  </si>
  <si>
    <t>F3, F4</t>
  </si>
  <si>
    <t>F1, F2</t>
  </si>
  <si>
    <t>Series of forecasts for x</t>
  </si>
  <si>
    <t>e1,e2,e3,e4</t>
  </si>
  <si>
    <t>Forecast errors</t>
  </si>
  <si>
    <t>y, x</t>
  </si>
  <si>
    <t>For the first example sheet, the user needs to input the series of interest (y)</t>
  </si>
  <si>
    <t>The series of interest, forecasts and forecast evaluation statistics appear on the LHS of the spreadsheet.</t>
  </si>
  <si>
    <t>The far RHS of the spreadsheet contains the necessary calculations required to produce the forecast evaluation statistics.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</si>
</sst>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workbookViewId="0" topLeftCell="A1">
      <selection activeCell="I17" sqref="I17"/>
    </sheetView>
  </sheetViews>
  <sheetFormatPr defaultColWidth="9.140625" defaultRowHeight="12.75"/>
  <cols>
    <col min="1" max="1" width="13.00390625" style="17" customWidth="1"/>
    <col min="2" max="12" width="9.140625" style="17" customWidth="1"/>
  </cols>
  <sheetData>
    <row r="2" ht="16.5" thickBot="1">
      <c r="A2" s="18" t="s">
        <v>25</v>
      </c>
    </row>
    <row r="3" ht="15.75">
      <c r="A3" s="24" t="s">
        <v>51</v>
      </c>
    </row>
    <row r="4" ht="15.75">
      <c r="A4" s="24" t="s">
        <v>52</v>
      </c>
    </row>
    <row r="5" ht="15.75">
      <c r="A5" s="23"/>
    </row>
    <row r="6" ht="15.75">
      <c r="A6" s="17" t="s">
        <v>62</v>
      </c>
    </row>
    <row r="7" ht="15.75">
      <c r="A7" s="17" t="s">
        <v>53</v>
      </c>
    </row>
    <row r="8" ht="15.75">
      <c r="A8" s="17" t="s">
        <v>54</v>
      </c>
    </row>
    <row r="10" ht="15.75">
      <c r="A10" s="17" t="s">
        <v>63</v>
      </c>
    </row>
    <row r="11" ht="15.75">
      <c r="A11" s="17" t="s">
        <v>64</v>
      </c>
    </row>
    <row r="14" ht="16.5" thickBot="1">
      <c r="A14" s="18" t="s">
        <v>26</v>
      </c>
    </row>
    <row r="15" spans="1:2" ht="15.75">
      <c r="A15" s="17" t="s">
        <v>61</v>
      </c>
      <c r="B15" s="17" t="s">
        <v>27</v>
      </c>
    </row>
    <row r="16" spans="1:2" ht="15.75">
      <c r="A16" s="17" t="s">
        <v>57</v>
      </c>
      <c r="B16" s="17" t="s">
        <v>55</v>
      </c>
    </row>
    <row r="17" spans="1:2" ht="15.75">
      <c r="A17" s="17" t="s">
        <v>56</v>
      </c>
      <c r="B17" s="17" t="s">
        <v>58</v>
      </c>
    </row>
    <row r="18" spans="1:2" ht="15.75">
      <c r="A18" s="17" t="s">
        <v>59</v>
      </c>
      <c r="B18" s="17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8.57421875" style="1" customWidth="1"/>
    <col min="4" max="4" width="9.140625" style="1" customWidth="1"/>
    <col min="5" max="5" width="8.8515625" style="1" customWidth="1"/>
    <col min="6" max="6" width="9.421875" style="1" customWidth="1"/>
    <col min="7" max="21" width="9.140625" style="1" customWidth="1"/>
    <col min="22" max="23" width="9.57421875" style="1" bestFit="1" customWidth="1"/>
    <col min="24" max="27" width="9.28125" style="1" bestFit="1" customWidth="1"/>
    <col min="28" max="29" width="9.28125" style="0" bestFit="1" customWidth="1"/>
    <col min="30" max="32" width="9.28125" style="0" customWidth="1"/>
    <col min="33" max="33" width="6.57421875" style="0" customWidth="1"/>
    <col min="34" max="36" width="9.28125" style="0" bestFit="1" customWidth="1"/>
  </cols>
  <sheetData>
    <row r="1" spans="1:31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Z1" s="2" t="s">
        <v>50</v>
      </c>
      <c r="AB1" s="1"/>
      <c r="AC1" s="1"/>
      <c r="AD1" s="1"/>
      <c r="AE1" s="1"/>
    </row>
    <row r="2" spans="1:40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AB2" s="1"/>
      <c r="AC2" s="1"/>
      <c r="AD2" s="1"/>
      <c r="AE2" s="1"/>
      <c r="AH2" s="27" t="s">
        <v>23</v>
      </c>
      <c r="AI2" s="27"/>
      <c r="AJ2" s="27"/>
      <c r="AK2" s="10"/>
      <c r="AL2" s="27" t="s">
        <v>24</v>
      </c>
      <c r="AM2" s="27"/>
      <c r="AN2" s="27"/>
    </row>
    <row r="3" spans="1:40" s="3" customFormat="1" ht="18.75">
      <c r="A3" s="15" t="s">
        <v>0</v>
      </c>
      <c r="B3" s="15" t="s">
        <v>18</v>
      </c>
      <c r="C3" s="15" t="s">
        <v>19</v>
      </c>
      <c r="D3" s="15" t="s">
        <v>1</v>
      </c>
      <c r="E3" s="15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3</v>
      </c>
      <c r="AA3" s="7" t="s">
        <v>4</v>
      </c>
      <c r="AB3" s="7" t="s">
        <v>5</v>
      </c>
      <c r="AC3" s="7" t="s">
        <v>6</v>
      </c>
      <c r="AD3" s="7" t="s">
        <v>7</v>
      </c>
      <c r="AE3" s="7" t="s">
        <v>8</v>
      </c>
      <c r="AF3" s="7" t="s">
        <v>9</v>
      </c>
      <c r="AG3" s="7" t="s">
        <v>10</v>
      </c>
      <c r="AH3" s="7" t="s">
        <v>22</v>
      </c>
      <c r="AI3" s="7" t="s">
        <v>46</v>
      </c>
      <c r="AJ3" s="7" t="s">
        <v>48</v>
      </c>
      <c r="AK3" s="7"/>
      <c r="AL3" s="7" t="s">
        <v>47</v>
      </c>
      <c r="AM3" s="7" t="s">
        <v>49</v>
      </c>
      <c r="AN3" s="7" t="s">
        <v>21</v>
      </c>
    </row>
    <row r="4" spans="1:40" ht="18.75">
      <c r="A4" s="12">
        <v>21</v>
      </c>
      <c r="B4" s="16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5"/>
      <c r="AA4" s="5"/>
      <c r="AB4" s="6"/>
      <c r="AC4" s="6"/>
      <c r="AD4" s="6"/>
      <c r="AE4" s="6"/>
      <c r="AF4" s="6"/>
      <c r="AG4" s="6"/>
      <c r="AH4" s="8"/>
      <c r="AI4" s="8"/>
      <c r="AJ4" s="8"/>
      <c r="AK4" s="8"/>
      <c r="AL4" s="6"/>
      <c r="AM4" s="6"/>
      <c r="AN4" s="6"/>
    </row>
    <row r="5" spans="1:40" ht="18.75">
      <c r="A5" s="12">
        <v>23</v>
      </c>
      <c r="B5" s="22">
        <f>A4</f>
        <v>21</v>
      </c>
      <c r="C5" s="12">
        <v>25</v>
      </c>
      <c r="D5" s="22">
        <f aca="true" t="shared" si="0" ref="D5:D11">A5-B5</f>
        <v>2</v>
      </c>
      <c r="E5" s="22">
        <f aca="true" t="shared" si="1" ref="E5:E11">A5-C5</f>
        <v>-2</v>
      </c>
      <c r="F5" s="13"/>
      <c r="G5" s="13"/>
      <c r="H5" s="13"/>
      <c r="I5" s="13"/>
      <c r="J5" s="13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4"/>
      <c r="Z5" s="5">
        <f aca="true" t="shared" si="2" ref="Z5:Z11">D5^2</f>
        <v>4</v>
      </c>
      <c r="AA5" s="5">
        <f aca="true" t="shared" si="3" ref="AA5:AA11">E5^2</f>
        <v>4</v>
      </c>
      <c r="AB5" s="6">
        <f aca="true" t="shared" si="4" ref="AB5:AC11">ABS(D5)</f>
        <v>2</v>
      </c>
      <c r="AC5" s="6">
        <f t="shared" si="4"/>
        <v>2</v>
      </c>
      <c r="AD5" s="6">
        <f aca="true" t="shared" si="5" ref="AD5:AD11">100*D5/A5</f>
        <v>8.695652173913043</v>
      </c>
      <c r="AE5" s="6">
        <f aca="true" t="shared" si="6" ref="AE5:AE11">100*E5/A5</f>
        <v>-8.695652173913043</v>
      </c>
      <c r="AF5" s="6">
        <f>ABS(AD5)</f>
        <v>8.695652173913043</v>
      </c>
      <c r="AG5" s="6">
        <f>ABS(AE5)</f>
        <v>8.695652173913043</v>
      </c>
      <c r="AH5" s="8">
        <f aca="true" t="shared" si="7" ref="AH5:AH11">A5^2</f>
        <v>529</v>
      </c>
      <c r="AI5" s="8">
        <f aca="true" t="shared" si="8" ref="AI5:AI11">B5^2</f>
        <v>441</v>
      </c>
      <c r="AJ5" s="8">
        <f aca="true" t="shared" si="9" ref="AJ5:AJ11">C5^2</f>
        <v>625</v>
      </c>
      <c r="AK5" s="8"/>
      <c r="AL5" s="6">
        <f aca="true" t="shared" si="10" ref="AL5:AL10">((B6-A6)/A5)^2</f>
        <v>0.030245746691871453</v>
      </c>
      <c r="AM5" s="6">
        <f aca="true" t="shared" si="11" ref="AM5:AM10">((C6-A6)/A5)^2</f>
        <v>0.007561436672967863</v>
      </c>
      <c r="AN5" s="6">
        <f aca="true" t="shared" si="12" ref="AN5:AN10">((A6-A5)/A5)^2</f>
        <v>0.030245746691871453</v>
      </c>
    </row>
    <row r="6" spans="1:40" ht="18.75">
      <c r="A6" s="12">
        <v>19</v>
      </c>
      <c r="B6" s="22">
        <f aca="true" t="shared" si="13" ref="B6:B11">A5</f>
        <v>23</v>
      </c>
      <c r="C6" s="12">
        <v>21</v>
      </c>
      <c r="D6" s="22">
        <f t="shared" si="0"/>
        <v>-4</v>
      </c>
      <c r="E6" s="22">
        <f t="shared" si="1"/>
        <v>-2</v>
      </c>
      <c r="F6" s="13"/>
      <c r="G6" s="13"/>
      <c r="H6" s="13"/>
      <c r="I6" s="13"/>
      <c r="J6" s="13"/>
      <c r="K6" s="13"/>
      <c r="L6" s="13"/>
      <c r="M6" s="13"/>
      <c r="N6" s="13"/>
      <c r="O6" s="5"/>
      <c r="P6" s="5"/>
      <c r="Q6" s="5"/>
      <c r="R6" s="5"/>
      <c r="S6" s="5"/>
      <c r="T6" s="5"/>
      <c r="U6" s="5"/>
      <c r="V6" s="5"/>
      <c r="W6" s="5"/>
      <c r="X6" s="5"/>
      <c r="Y6" s="4"/>
      <c r="Z6" s="5">
        <f t="shared" si="2"/>
        <v>16</v>
      </c>
      <c r="AA6" s="5">
        <f t="shared" si="3"/>
        <v>4</v>
      </c>
      <c r="AB6" s="6">
        <f t="shared" si="4"/>
        <v>4</v>
      </c>
      <c r="AC6" s="6">
        <f t="shared" si="4"/>
        <v>2</v>
      </c>
      <c r="AD6" s="6">
        <f t="shared" si="5"/>
        <v>-21.05263157894737</v>
      </c>
      <c r="AE6" s="6">
        <f t="shared" si="6"/>
        <v>-10.526315789473685</v>
      </c>
      <c r="AF6" s="6">
        <f aca="true" t="shared" si="14" ref="AF6:AF11">ABS(AD6)</f>
        <v>21.05263157894737</v>
      </c>
      <c r="AG6" s="6">
        <f aca="true" t="shared" si="15" ref="AG6:AG11">ABS(AE6)</f>
        <v>10.526315789473685</v>
      </c>
      <c r="AH6" s="8">
        <f t="shared" si="7"/>
        <v>361</v>
      </c>
      <c r="AI6" s="8">
        <f t="shared" si="8"/>
        <v>529</v>
      </c>
      <c r="AJ6" s="8">
        <f t="shared" si="9"/>
        <v>441</v>
      </c>
      <c r="AK6" s="8"/>
      <c r="AL6" s="6">
        <f t="shared" si="10"/>
        <v>0.02493074792243767</v>
      </c>
      <c r="AM6" s="6">
        <f t="shared" si="11"/>
        <v>0</v>
      </c>
      <c r="AN6" s="6">
        <f t="shared" si="12"/>
        <v>0.02493074792243767</v>
      </c>
    </row>
    <row r="7" spans="1:40" ht="18.75">
      <c r="A7" s="12">
        <v>22</v>
      </c>
      <c r="B7" s="22">
        <f t="shared" si="13"/>
        <v>19</v>
      </c>
      <c r="C7" s="12">
        <v>22</v>
      </c>
      <c r="D7" s="22">
        <f t="shared" si="0"/>
        <v>3</v>
      </c>
      <c r="E7" s="22">
        <f t="shared" si="1"/>
        <v>0</v>
      </c>
      <c r="F7" s="13"/>
      <c r="G7" s="13"/>
      <c r="H7" s="13"/>
      <c r="I7" s="13"/>
      <c r="J7" s="13"/>
      <c r="K7" s="13"/>
      <c r="L7" s="13"/>
      <c r="M7" s="13"/>
      <c r="N7" s="13"/>
      <c r="O7" s="5"/>
      <c r="P7" s="5"/>
      <c r="Q7" s="5"/>
      <c r="R7" s="5"/>
      <c r="S7" s="5"/>
      <c r="T7" s="5"/>
      <c r="U7" s="5"/>
      <c r="V7" s="5"/>
      <c r="W7" s="5"/>
      <c r="X7" s="5"/>
      <c r="Y7" s="4"/>
      <c r="Z7" s="5">
        <f t="shared" si="2"/>
        <v>9</v>
      </c>
      <c r="AA7" s="5">
        <f t="shared" si="3"/>
        <v>0</v>
      </c>
      <c r="AB7" s="6">
        <f t="shared" si="4"/>
        <v>3</v>
      </c>
      <c r="AC7" s="6">
        <f t="shared" si="4"/>
        <v>0</v>
      </c>
      <c r="AD7" s="6">
        <f t="shared" si="5"/>
        <v>13.636363636363637</v>
      </c>
      <c r="AE7" s="6">
        <f t="shared" si="6"/>
        <v>0</v>
      </c>
      <c r="AF7" s="6">
        <f t="shared" si="14"/>
        <v>13.636363636363637</v>
      </c>
      <c r="AG7" s="6">
        <f t="shared" si="15"/>
        <v>0</v>
      </c>
      <c r="AH7" s="8">
        <f t="shared" si="7"/>
        <v>484</v>
      </c>
      <c r="AI7" s="8">
        <f t="shared" si="8"/>
        <v>361</v>
      </c>
      <c r="AJ7" s="8">
        <f t="shared" si="9"/>
        <v>484</v>
      </c>
      <c r="AK7" s="8"/>
      <c r="AL7" s="6">
        <f t="shared" si="10"/>
        <v>0.008264462809917356</v>
      </c>
      <c r="AM7" s="6">
        <f t="shared" si="11"/>
        <v>0.002066115702479339</v>
      </c>
      <c r="AN7" s="6">
        <f t="shared" si="12"/>
        <v>0.008264462809917356</v>
      </c>
    </row>
    <row r="8" spans="1:40" ht="18.75">
      <c r="A8" s="12">
        <v>24</v>
      </c>
      <c r="B8" s="22">
        <f t="shared" si="13"/>
        <v>22</v>
      </c>
      <c r="C8" s="12">
        <v>25</v>
      </c>
      <c r="D8" s="22">
        <f t="shared" si="0"/>
        <v>2</v>
      </c>
      <c r="E8" s="22">
        <f t="shared" si="1"/>
        <v>-1</v>
      </c>
      <c r="F8" s="13"/>
      <c r="G8" s="13"/>
      <c r="H8" s="13"/>
      <c r="I8" s="13"/>
      <c r="J8" s="13"/>
      <c r="K8" s="13"/>
      <c r="L8" s="13"/>
      <c r="M8" s="13"/>
      <c r="N8" s="13"/>
      <c r="O8" s="5"/>
      <c r="P8" s="5"/>
      <c r="Q8" s="5"/>
      <c r="R8" s="5"/>
      <c r="S8" s="5"/>
      <c r="T8" s="5"/>
      <c r="U8" s="5"/>
      <c r="V8" s="5"/>
      <c r="W8" s="5"/>
      <c r="X8" s="5"/>
      <c r="Y8" s="4"/>
      <c r="Z8" s="5">
        <f t="shared" si="2"/>
        <v>4</v>
      </c>
      <c r="AA8" s="5">
        <f t="shared" si="3"/>
        <v>1</v>
      </c>
      <c r="AB8" s="6">
        <f t="shared" si="4"/>
        <v>2</v>
      </c>
      <c r="AC8" s="6">
        <f t="shared" si="4"/>
        <v>1</v>
      </c>
      <c r="AD8" s="6">
        <f t="shared" si="5"/>
        <v>8.333333333333334</v>
      </c>
      <c r="AE8" s="6">
        <f t="shared" si="6"/>
        <v>-4.166666666666667</v>
      </c>
      <c r="AF8" s="6">
        <f t="shared" si="14"/>
        <v>8.333333333333334</v>
      </c>
      <c r="AG8" s="6">
        <f t="shared" si="15"/>
        <v>4.166666666666667</v>
      </c>
      <c r="AH8" s="8">
        <f t="shared" si="7"/>
        <v>576</v>
      </c>
      <c r="AI8" s="8">
        <f t="shared" si="8"/>
        <v>484</v>
      </c>
      <c r="AJ8" s="8">
        <f t="shared" si="9"/>
        <v>625</v>
      </c>
      <c r="AK8" s="8"/>
      <c r="AL8" s="6">
        <f t="shared" si="10"/>
        <v>0</v>
      </c>
      <c r="AM8" s="6">
        <f t="shared" si="11"/>
        <v>0.006944444444444444</v>
      </c>
      <c r="AN8" s="6">
        <f t="shared" si="12"/>
        <v>0</v>
      </c>
    </row>
    <row r="9" spans="1:40" ht="18.75">
      <c r="A9" s="12">
        <v>24</v>
      </c>
      <c r="B9" s="22">
        <f t="shared" si="13"/>
        <v>24</v>
      </c>
      <c r="C9" s="12">
        <v>26</v>
      </c>
      <c r="D9" s="22">
        <f t="shared" si="0"/>
        <v>0</v>
      </c>
      <c r="E9" s="22">
        <f t="shared" si="1"/>
        <v>-2</v>
      </c>
      <c r="F9" s="13"/>
      <c r="G9" s="13"/>
      <c r="H9" s="13"/>
      <c r="I9" s="13"/>
      <c r="J9" s="13"/>
      <c r="K9" s="13"/>
      <c r="L9" s="13"/>
      <c r="M9" s="13"/>
      <c r="N9" s="13"/>
      <c r="O9" s="5"/>
      <c r="P9" s="5"/>
      <c r="Q9" s="5"/>
      <c r="R9" s="5"/>
      <c r="S9" s="5"/>
      <c r="T9" s="5"/>
      <c r="U9" s="5"/>
      <c r="V9" s="5"/>
      <c r="W9" s="5"/>
      <c r="X9" s="5"/>
      <c r="Y9" s="4"/>
      <c r="Z9" s="5">
        <f t="shared" si="2"/>
        <v>0</v>
      </c>
      <c r="AA9" s="5">
        <f t="shared" si="3"/>
        <v>4</v>
      </c>
      <c r="AB9" s="6">
        <f t="shared" si="4"/>
        <v>0</v>
      </c>
      <c r="AC9" s="6">
        <f t="shared" si="4"/>
        <v>2</v>
      </c>
      <c r="AD9" s="6">
        <f t="shared" si="5"/>
        <v>0</v>
      </c>
      <c r="AE9" s="6">
        <f t="shared" si="6"/>
        <v>-8.333333333333334</v>
      </c>
      <c r="AF9" s="6">
        <f t="shared" si="14"/>
        <v>0</v>
      </c>
      <c r="AG9" s="6">
        <f t="shared" si="15"/>
        <v>8.333333333333334</v>
      </c>
      <c r="AH9" s="8">
        <f t="shared" si="7"/>
        <v>576</v>
      </c>
      <c r="AI9" s="8">
        <f t="shared" si="8"/>
        <v>576</v>
      </c>
      <c r="AJ9" s="8">
        <f t="shared" si="9"/>
        <v>676</v>
      </c>
      <c r="AK9" s="8"/>
      <c r="AL9" s="6">
        <f t="shared" si="10"/>
        <v>0.006944444444444444</v>
      </c>
      <c r="AM9" s="6">
        <f t="shared" si="11"/>
        <v>0.001736111111111111</v>
      </c>
      <c r="AN9" s="6">
        <f t="shared" si="12"/>
        <v>0.006944444444444444</v>
      </c>
    </row>
    <row r="10" spans="1:40" ht="18.75">
      <c r="A10" s="12">
        <v>26</v>
      </c>
      <c r="B10" s="22">
        <f t="shared" si="13"/>
        <v>24</v>
      </c>
      <c r="C10" s="12">
        <v>27</v>
      </c>
      <c r="D10" s="22">
        <f t="shared" si="0"/>
        <v>2</v>
      </c>
      <c r="E10" s="22">
        <f t="shared" si="1"/>
        <v>-1</v>
      </c>
      <c r="F10" s="13"/>
      <c r="G10" s="13"/>
      <c r="H10" s="13"/>
      <c r="I10" s="13"/>
      <c r="J10" s="13"/>
      <c r="K10" s="13"/>
      <c r="L10" s="13"/>
      <c r="M10" s="13"/>
      <c r="N10" s="13"/>
      <c r="O10" s="5"/>
      <c r="P10" s="5"/>
      <c r="Q10" s="5"/>
      <c r="R10" s="5"/>
      <c r="S10" s="5"/>
      <c r="T10" s="5"/>
      <c r="U10" s="5"/>
      <c r="V10" s="5"/>
      <c r="W10" s="5"/>
      <c r="X10" s="5"/>
      <c r="Y10" s="4"/>
      <c r="Z10" s="5">
        <f t="shared" si="2"/>
        <v>4</v>
      </c>
      <c r="AA10" s="5">
        <f t="shared" si="3"/>
        <v>1</v>
      </c>
      <c r="AB10" s="6">
        <f t="shared" si="4"/>
        <v>2</v>
      </c>
      <c r="AC10" s="6">
        <f t="shared" si="4"/>
        <v>1</v>
      </c>
      <c r="AD10" s="6">
        <f t="shared" si="5"/>
        <v>7.6923076923076925</v>
      </c>
      <c r="AE10" s="6">
        <f t="shared" si="6"/>
        <v>-3.8461538461538463</v>
      </c>
      <c r="AF10" s="6">
        <f t="shared" si="14"/>
        <v>7.6923076923076925</v>
      </c>
      <c r="AG10" s="6">
        <f t="shared" si="15"/>
        <v>3.8461538461538463</v>
      </c>
      <c r="AH10" s="8">
        <f t="shared" si="7"/>
        <v>676</v>
      </c>
      <c r="AI10" s="8">
        <f t="shared" si="8"/>
        <v>576</v>
      </c>
      <c r="AJ10" s="8">
        <f t="shared" si="9"/>
        <v>729</v>
      </c>
      <c r="AK10" s="8"/>
      <c r="AL10" s="6">
        <f t="shared" si="10"/>
        <v>0.03698224852071006</v>
      </c>
      <c r="AM10" s="6">
        <f t="shared" si="11"/>
        <v>0.00591715976331361</v>
      </c>
      <c r="AN10" s="6">
        <f t="shared" si="12"/>
        <v>0.03698224852071006</v>
      </c>
    </row>
    <row r="11" spans="1:40" ht="18.75">
      <c r="A11" s="12">
        <v>21</v>
      </c>
      <c r="B11" s="22">
        <f t="shared" si="13"/>
        <v>26</v>
      </c>
      <c r="C11" s="12">
        <v>23</v>
      </c>
      <c r="D11" s="22">
        <f t="shared" si="0"/>
        <v>-5</v>
      </c>
      <c r="E11" s="22">
        <f t="shared" si="1"/>
        <v>-2</v>
      </c>
      <c r="F11" s="13"/>
      <c r="G11" s="13"/>
      <c r="H11" s="13"/>
      <c r="I11" s="13"/>
      <c r="J11" s="13"/>
      <c r="K11" s="13"/>
      <c r="L11" s="13"/>
      <c r="M11" s="13"/>
      <c r="N11" s="13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5">
        <f t="shared" si="2"/>
        <v>25</v>
      </c>
      <c r="AA11" s="5">
        <f t="shared" si="3"/>
        <v>4</v>
      </c>
      <c r="AB11" s="6">
        <f t="shared" si="4"/>
        <v>5</v>
      </c>
      <c r="AC11" s="6">
        <f t="shared" si="4"/>
        <v>2</v>
      </c>
      <c r="AD11" s="6">
        <f t="shared" si="5"/>
        <v>-23.80952380952381</v>
      </c>
      <c r="AE11" s="6">
        <f t="shared" si="6"/>
        <v>-9.523809523809524</v>
      </c>
      <c r="AF11" s="6">
        <f t="shared" si="14"/>
        <v>23.80952380952381</v>
      </c>
      <c r="AG11" s="6">
        <f t="shared" si="15"/>
        <v>9.523809523809524</v>
      </c>
      <c r="AH11" s="8">
        <f t="shared" si="7"/>
        <v>441</v>
      </c>
      <c r="AI11" s="8">
        <f t="shared" si="8"/>
        <v>676</v>
      </c>
      <c r="AJ11" s="8">
        <f t="shared" si="9"/>
        <v>529</v>
      </c>
      <c r="AK11" s="8"/>
      <c r="AL11" s="6"/>
      <c r="AM11" s="6"/>
      <c r="AN11" s="6"/>
    </row>
    <row r="12" spans="1:87" ht="19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Z12" s="9">
        <f>SUM(Z5:Z11)</f>
        <v>62</v>
      </c>
      <c r="AA12" s="9">
        <f>SUM(AA5:AA11)</f>
        <v>18</v>
      </c>
      <c r="AB12" s="19"/>
      <c r="AC12" s="19"/>
      <c r="AD12" s="19"/>
      <c r="AE12" s="19"/>
      <c r="AF12" s="19"/>
      <c r="AG12" s="19"/>
      <c r="AH12" s="9">
        <f>SUM(AH5:AH11)</f>
        <v>3643</v>
      </c>
      <c r="AI12" s="9">
        <f>SUM(AI5:AI11)</f>
        <v>3643</v>
      </c>
      <c r="AJ12" s="9">
        <f>SUM(AJ5:AJ11)</f>
        <v>4109</v>
      </c>
      <c r="AK12" s="19"/>
      <c r="AL12" s="19"/>
      <c r="AM12" s="19"/>
      <c r="AN12" s="19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</row>
    <row r="13" spans="1:14" ht="20.25" thickBot="1" thickTop="1">
      <c r="A13" s="25" t="s">
        <v>11</v>
      </c>
      <c r="B13" s="26"/>
      <c r="C13" s="26"/>
      <c r="D13" s="26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8.75">
      <c r="A14" s="12"/>
      <c r="B14" s="12"/>
      <c r="C14" s="12"/>
      <c r="D14" s="12"/>
      <c r="E14" s="12" t="s">
        <v>18</v>
      </c>
      <c r="F14" s="12" t="s">
        <v>19</v>
      </c>
      <c r="G14" s="12"/>
      <c r="H14" s="12"/>
      <c r="I14" s="12"/>
      <c r="J14" s="12"/>
      <c r="K14" s="12"/>
      <c r="L14" s="12"/>
      <c r="M14" s="12"/>
      <c r="N14" s="12"/>
    </row>
    <row r="15" spans="1:21" ht="18.75">
      <c r="A15" s="14" t="s">
        <v>12</v>
      </c>
      <c r="B15" s="12"/>
      <c r="C15" s="12"/>
      <c r="D15" s="12"/>
      <c r="E15" s="13">
        <f>AVERAGE(D5:D11)</f>
        <v>0</v>
      </c>
      <c r="F15" s="13">
        <f>AVERAGE(E5:E11)</f>
        <v>-1.4285714285714286</v>
      </c>
      <c r="G15" s="13"/>
      <c r="H15" s="13"/>
      <c r="I15" s="13"/>
      <c r="J15" s="13"/>
      <c r="K15" s="13"/>
      <c r="L15" s="13"/>
      <c r="M15" s="13"/>
      <c r="N15" s="13"/>
      <c r="O15" s="5"/>
      <c r="P15" s="5"/>
      <c r="Q15" s="5"/>
      <c r="R15" s="5"/>
      <c r="S15" s="5"/>
      <c r="T15" s="5"/>
      <c r="U15" s="5"/>
    </row>
    <row r="16" spans="1:21" ht="18.75">
      <c r="A16" s="14" t="s">
        <v>13</v>
      </c>
      <c r="B16" s="12"/>
      <c r="C16" s="12"/>
      <c r="D16" s="12"/>
      <c r="E16" s="13">
        <f>AVERAGE(Z5:Z11)</f>
        <v>8.857142857142858</v>
      </c>
      <c r="F16" s="13">
        <f>AVERAGE(AA5:AA11)</f>
        <v>2.5714285714285716</v>
      </c>
      <c r="G16" s="13"/>
      <c r="H16" s="13"/>
      <c r="I16" s="13"/>
      <c r="J16" s="13"/>
      <c r="K16" s="13"/>
      <c r="L16" s="13"/>
      <c r="M16" s="13"/>
      <c r="N16" s="13"/>
      <c r="O16" s="5"/>
      <c r="P16" s="5"/>
      <c r="Q16" s="5"/>
      <c r="R16" s="5"/>
      <c r="S16" s="5"/>
      <c r="T16" s="5"/>
      <c r="U16" s="5"/>
    </row>
    <row r="17" spans="1:21" ht="18.75">
      <c r="A17" s="14" t="s">
        <v>14</v>
      </c>
      <c r="B17" s="12"/>
      <c r="C17" s="12"/>
      <c r="D17" s="12"/>
      <c r="E17" s="13">
        <f>AVERAGE(AB5:AB11)</f>
        <v>2.5714285714285716</v>
      </c>
      <c r="F17" s="13">
        <f>AVERAGE(AC5:AC11)</f>
        <v>1.4285714285714286</v>
      </c>
      <c r="G17" s="13"/>
      <c r="H17" s="13"/>
      <c r="I17" s="13"/>
      <c r="J17" s="13"/>
      <c r="K17" s="13"/>
      <c r="L17" s="13"/>
      <c r="M17" s="13"/>
      <c r="N17" s="13"/>
      <c r="O17" s="5"/>
      <c r="P17" s="5"/>
      <c r="Q17" s="5"/>
      <c r="R17" s="5"/>
      <c r="S17" s="5"/>
      <c r="T17" s="5"/>
      <c r="U17" s="5"/>
    </row>
    <row r="18" spans="1:21" ht="18.75">
      <c r="A18" s="14" t="s">
        <v>15</v>
      </c>
      <c r="B18" s="12"/>
      <c r="C18" s="12"/>
      <c r="D18" s="12"/>
      <c r="E18" s="13">
        <f>AVERAGE(AD5:AD11)</f>
        <v>-0.9292140789362107</v>
      </c>
      <c r="F18" s="13">
        <f>AVERAGE(AE5:AE11)</f>
        <v>-6.441704476192872</v>
      </c>
      <c r="G18" s="13"/>
      <c r="H18" s="13"/>
      <c r="I18" s="13"/>
      <c r="J18" s="13"/>
      <c r="K18" s="13"/>
      <c r="L18" s="13"/>
      <c r="M18" s="13"/>
      <c r="N18" s="13"/>
      <c r="O18" s="5"/>
      <c r="P18" s="5"/>
      <c r="Q18" s="5"/>
      <c r="R18" s="5"/>
      <c r="S18" s="5"/>
      <c r="T18" s="5"/>
      <c r="U18" s="5"/>
    </row>
    <row r="19" spans="1:21" ht="18.75">
      <c r="A19" s="14" t="s">
        <v>20</v>
      </c>
      <c r="B19" s="12"/>
      <c r="C19" s="12"/>
      <c r="D19" s="12"/>
      <c r="E19" s="13">
        <f>AVERAGE(AF5:AF11)</f>
        <v>11.888544603484126</v>
      </c>
      <c r="F19" s="13">
        <f>AVERAGE(AG5:AG11)</f>
        <v>6.441704476192872</v>
      </c>
      <c r="G19" s="13"/>
      <c r="H19" s="13"/>
      <c r="I19" s="13"/>
      <c r="J19" s="13"/>
      <c r="K19" s="13"/>
      <c r="L19" s="13"/>
      <c r="M19" s="13"/>
      <c r="N19" s="13"/>
      <c r="O19" s="5"/>
      <c r="P19" s="5"/>
      <c r="Q19" s="5"/>
      <c r="R19" s="5"/>
      <c r="S19" s="5"/>
      <c r="T19" s="5"/>
      <c r="U19" s="5"/>
    </row>
    <row r="20" spans="1:21" ht="18.75">
      <c r="A20" s="14" t="s">
        <v>16</v>
      </c>
      <c r="B20" s="12"/>
      <c r="C20" s="12"/>
      <c r="D20" s="12"/>
      <c r="E20" s="13">
        <f>SQRT(Z12)/(SQRT(AI12)+SQRT(AH12))</f>
        <v>0.06522833056599808</v>
      </c>
      <c r="F20" s="13">
        <f>SQRT(AA12)/(SQRT(AJ12)+SQRT(AH12))</f>
        <v>0.03408872923216648</v>
      </c>
      <c r="G20" s="13"/>
      <c r="H20" s="13"/>
      <c r="I20" s="13"/>
      <c r="J20" s="13"/>
      <c r="K20" s="13"/>
      <c r="L20" s="13"/>
      <c r="M20" s="13"/>
      <c r="N20" s="13"/>
      <c r="O20" s="5"/>
      <c r="P20" s="5"/>
      <c r="Q20" s="5"/>
      <c r="R20" s="5"/>
      <c r="S20" s="5"/>
      <c r="T20" s="5"/>
      <c r="U20" s="5"/>
    </row>
    <row r="21" spans="1:21" ht="18.75">
      <c r="A21" s="14" t="s">
        <v>17</v>
      </c>
      <c r="B21" s="12"/>
      <c r="C21" s="12"/>
      <c r="D21" s="12"/>
      <c r="E21" s="13">
        <f>SQRT(SUM(AL5:AL10)/SUM(AN5:AN10))</f>
        <v>1</v>
      </c>
      <c r="F21" s="13">
        <f>SQRT(SUM(AM5:AM10)/SUM(AN5:AN10))</f>
        <v>0.4750043291800936</v>
      </c>
      <c r="G21" s="13"/>
      <c r="H21" s="13"/>
      <c r="I21" s="13"/>
      <c r="J21" s="13"/>
      <c r="K21" s="13"/>
      <c r="L21" s="13"/>
      <c r="M21" s="13"/>
      <c r="N21" s="13"/>
      <c r="O21" s="5"/>
      <c r="P21" s="5"/>
      <c r="Q21" s="5"/>
      <c r="R21" s="5"/>
      <c r="S21" s="5"/>
      <c r="T21" s="5"/>
      <c r="U21" s="5"/>
    </row>
    <row r="22" spans="1:14" ht="18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mergeCells count="2">
    <mergeCell ref="AL2:AN2"/>
    <mergeCell ref="AH2:AJ2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3" width="8.57421875" style="1" customWidth="1"/>
    <col min="4" max="21" width="9.140625" style="1" customWidth="1"/>
    <col min="22" max="23" width="9.57421875" style="1" bestFit="1" customWidth="1"/>
    <col min="24" max="27" width="9.28125" style="1" bestFit="1" customWidth="1"/>
    <col min="28" max="29" width="9.28125" style="0" bestFit="1" customWidth="1"/>
    <col min="30" max="32" width="9.28125" style="0" customWidth="1"/>
    <col min="33" max="33" width="6.57421875" style="0" customWidth="1"/>
    <col min="34" max="36" width="9.28125" style="0" bestFit="1" customWidth="1"/>
  </cols>
  <sheetData>
    <row r="1" spans="1:31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Z1" s="2" t="s">
        <v>50</v>
      </c>
      <c r="AB1" s="1"/>
      <c r="AC1" s="1"/>
      <c r="AD1" s="1"/>
      <c r="AE1" s="1"/>
    </row>
    <row r="2" spans="1:40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AB2" s="1"/>
      <c r="AC2" s="1"/>
      <c r="AD2" s="1"/>
      <c r="AE2" s="1"/>
      <c r="AH2" s="27" t="s">
        <v>23</v>
      </c>
      <c r="AI2" s="27"/>
      <c r="AJ2" s="27"/>
      <c r="AK2" s="10"/>
      <c r="AL2" s="27" t="s">
        <v>24</v>
      </c>
      <c r="AM2" s="27"/>
      <c r="AN2" s="27"/>
    </row>
    <row r="3" spans="1:40" s="3" customFormat="1" ht="18.75">
      <c r="A3" s="15" t="s">
        <v>28</v>
      </c>
      <c r="B3" s="15" t="s">
        <v>30</v>
      </c>
      <c r="C3" s="15" t="s">
        <v>33</v>
      </c>
      <c r="D3" s="15" t="s">
        <v>36</v>
      </c>
      <c r="E3" s="15" t="s">
        <v>41</v>
      </c>
      <c r="F3" s="12"/>
      <c r="G3" s="12"/>
      <c r="H3" s="12"/>
      <c r="I3" s="12"/>
      <c r="J3" s="12"/>
      <c r="K3" s="12"/>
      <c r="L3" s="12"/>
      <c r="M3" s="12"/>
      <c r="N3" s="1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37</v>
      </c>
      <c r="AA3" s="7" t="s">
        <v>42</v>
      </c>
      <c r="AB3" s="7" t="s">
        <v>38</v>
      </c>
      <c r="AC3" s="7" t="s">
        <v>43</v>
      </c>
      <c r="AD3" s="7" t="s">
        <v>39</v>
      </c>
      <c r="AE3" s="7" t="s">
        <v>44</v>
      </c>
      <c r="AF3" s="7" t="s">
        <v>40</v>
      </c>
      <c r="AG3" s="7" t="s">
        <v>45</v>
      </c>
      <c r="AH3" s="7" t="s">
        <v>29</v>
      </c>
      <c r="AI3" s="7" t="s">
        <v>31</v>
      </c>
      <c r="AJ3" s="7" t="s">
        <v>34</v>
      </c>
      <c r="AK3" s="7"/>
      <c r="AL3" s="7" t="s">
        <v>32</v>
      </c>
      <c r="AM3" s="7" t="s">
        <v>35</v>
      </c>
      <c r="AN3" s="7" t="s">
        <v>21</v>
      </c>
    </row>
    <row r="4" spans="1:40" ht="18.75">
      <c r="A4" s="12">
        <v>240</v>
      </c>
      <c r="B4" s="16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5"/>
      <c r="P4" s="5"/>
      <c r="Q4" s="5"/>
      <c r="R4" s="5"/>
      <c r="S4" s="5"/>
      <c r="T4" s="5"/>
      <c r="U4" s="5"/>
      <c r="V4" s="5"/>
      <c r="W4" s="5"/>
      <c r="X4" s="5"/>
      <c r="Y4" s="4"/>
      <c r="Z4" s="5"/>
      <c r="AA4" s="5"/>
      <c r="AB4" s="6"/>
      <c r="AC4" s="6"/>
      <c r="AD4" s="6"/>
      <c r="AE4" s="6"/>
      <c r="AF4" s="6"/>
      <c r="AG4" s="6"/>
      <c r="AH4" s="8"/>
      <c r="AI4" s="8"/>
      <c r="AJ4" s="8"/>
      <c r="AK4" s="8"/>
      <c r="AL4" s="6"/>
      <c r="AM4" s="6"/>
      <c r="AN4" s="6"/>
    </row>
    <row r="5" spans="1:40" ht="18.75">
      <c r="A5" s="12">
        <v>224</v>
      </c>
      <c r="B5" s="22">
        <f aca="true" t="shared" si="0" ref="B5:B11">A4</f>
        <v>240</v>
      </c>
      <c r="C5" s="22">
        <v>225</v>
      </c>
      <c r="D5" s="22">
        <f aca="true" t="shared" si="1" ref="D5:D11">A5-B5</f>
        <v>-16</v>
      </c>
      <c r="E5" s="22">
        <f aca="true" t="shared" si="2" ref="E5:E11">A5-C5</f>
        <v>-1</v>
      </c>
      <c r="F5" s="13"/>
      <c r="G5" s="13"/>
      <c r="H5" s="13"/>
      <c r="I5" s="13"/>
      <c r="J5" s="13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4"/>
      <c r="Z5" s="5">
        <f aca="true" t="shared" si="3" ref="Z5:AA11">D5^2</f>
        <v>256</v>
      </c>
      <c r="AA5" s="5">
        <f t="shared" si="3"/>
        <v>1</v>
      </c>
      <c r="AB5" s="6">
        <f aca="true" t="shared" si="4" ref="AB5:AC11">ABS(D5)</f>
        <v>16</v>
      </c>
      <c r="AC5" s="6">
        <f t="shared" si="4"/>
        <v>1</v>
      </c>
      <c r="AD5" s="6">
        <f aca="true" t="shared" si="5" ref="AD5:AD11">100*D5/A5</f>
        <v>-7.142857142857143</v>
      </c>
      <c r="AE5" s="6">
        <f aca="true" t="shared" si="6" ref="AE5:AE11">100*E5/A5</f>
        <v>-0.44642857142857145</v>
      </c>
      <c r="AF5" s="6">
        <f>ABS(AD5)</f>
        <v>7.142857142857143</v>
      </c>
      <c r="AG5" s="6">
        <f>ABS(AE5)</f>
        <v>0.44642857142857145</v>
      </c>
      <c r="AH5" s="8">
        <f aca="true" t="shared" si="7" ref="AH5:AJ11">A5^2</f>
        <v>50176</v>
      </c>
      <c r="AI5" s="8">
        <f t="shared" si="7"/>
        <v>57600</v>
      </c>
      <c r="AJ5" s="8">
        <f t="shared" si="7"/>
        <v>50625</v>
      </c>
      <c r="AK5" s="8"/>
      <c r="AL5" s="6">
        <f aca="true" t="shared" si="8" ref="AL5:AL10">((B6-A6)/A5)^2</f>
        <v>0.0012755102040816326</v>
      </c>
      <c r="AM5" s="6">
        <f aca="true" t="shared" si="9" ref="AM5:AM10">((C6-A6)/A5)^2</f>
        <v>0.0009765625</v>
      </c>
      <c r="AN5" s="6">
        <f aca="true" t="shared" si="10" ref="AN5:AN10">((A6-A5)/A5)^2</f>
        <v>0.0012755102040816326</v>
      </c>
    </row>
    <row r="6" spans="1:40" ht="18.75">
      <c r="A6" s="12">
        <v>232</v>
      </c>
      <c r="B6" s="22">
        <f t="shared" si="0"/>
        <v>224</v>
      </c>
      <c r="C6" s="22">
        <v>239</v>
      </c>
      <c r="D6" s="22">
        <f t="shared" si="1"/>
        <v>8</v>
      </c>
      <c r="E6" s="22">
        <f t="shared" si="2"/>
        <v>-7</v>
      </c>
      <c r="F6" s="13"/>
      <c r="G6" s="13"/>
      <c r="H6" s="13"/>
      <c r="I6" s="13"/>
      <c r="J6" s="13"/>
      <c r="K6" s="13"/>
      <c r="L6" s="13"/>
      <c r="M6" s="13"/>
      <c r="N6" s="13"/>
      <c r="O6" s="5"/>
      <c r="P6" s="5"/>
      <c r="Q6" s="5"/>
      <c r="R6" s="5"/>
      <c r="S6" s="5"/>
      <c r="T6" s="5"/>
      <c r="U6" s="5"/>
      <c r="V6" s="5"/>
      <c r="W6" s="5"/>
      <c r="X6" s="5"/>
      <c r="Y6" s="4"/>
      <c r="Z6" s="5">
        <f t="shared" si="3"/>
        <v>64</v>
      </c>
      <c r="AA6" s="5">
        <f t="shared" si="3"/>
        <v>49</v>
      </c>
      <c r="AB6" s="6">
        <f t="shared" si="4"/>
        <v>8</v>
      </c>
      <c r="AC6" s="6">
        <f t="shared" si="4"/>
        <v>7</v>
      </c>
      <c r="AD6" s="6">
        <f t="shared" si="5"/>
        <v>3.4482758620689653</v>
      </c>
      <c r="AE6" s="6">
        <f t="shared" si="6"/>
        <v>-3.0172413793103448</v>
      </c>
      <c r="AF6" s="6">
        <f aca="true" t="shared" si="11" ref="AF6:AF11">ABS(AD6)</f>
        <v>3.4482758620689653</v>
      </c>
      <c r="AG6" s="6">
        <f aca="true" t="shared" si="12" ref="AG6:AG11">ABS(AE6)</f>
        <v>3.0172413793103448</v>
      </c>
      <c r="AH6" s="8">
        <f t="shared" si="7"/>
        <v>53824</v>
      </c>
      <c r="AI6" s="8">
        <f t="shared" si="7"/>
        <v>50176</v>
      </c>
      <c r="AJ6" s="8">
        <f t="shared" si="7"/>
        <v>57121</v>
      </c>
      <c r="AK6" s="8"/>
      <c r="AL6" s="6">
        <f t="shared" si="8"/>
        <v>0.00066884661117717</v>
      </c>
      <c r="AM6" s="6">
        <f t="shared" si="9"/>
        <v>0</v>
      </c>
      <c r="AN6" s="6">
        <f t="shared" si="10"/>
        <v>0.00066884661117717</v>
      </c>
    </row>
    <row r="7" spans="1:40" ht="18.75">
      <c r="A7" s="12">
        <v>238</v>
      </c>
      <c r="B7" s="22">
        <f t="shared" si="0"/>
        <v>232</v>
      </c>
      <c r="C7" s="22">
        <v>238</v>
      </c>
      <c r="D7" s="22">
        <f t="shared" si="1"/>
        <v>6</v>
      </c>
      <c r="E7" s="22">
        <f t="shared" si="2"/>
        <v>0</v>
      </c>
      <c r="F7" s="13"/>
      <c r="G7" s="13"/>
      <c r="H7" s="13"/>
      <c r="I7" s="13"/>
      <c r="J7" s="13"/>
      <c r="K7" s="13"/>
      <c r="L7" s="13"/>
      <c r="M7" s="13"/>
      <c r="N7" s="13"/>
      <c r="O7" s="5"/>
      <c r="P7" s="5"/>
      <c r="Q7" s="5"/>
      <c r="R7" s="5"/>
      <c r="S7" s="5"/>
      <c r="T7" s="5"/>
      <c r="U7" s="5"/>
      <c r="V7" s="5"/>
      <c r="W7" s="5"/>
      <c r="X7" s="5"/>
      <c r="Y7" s="4"/>
      <c r="Z7" s="5">
        <f t="shared" si="3"/>
        <v>36</v>
      </c>
      <c r="AA7" s="5">
        <f t="shared" si="3"/>
        <v>0</v>
      </c>
      <c r="AB7" s="6">
        <f t="shared" si="4"/>
        <v>6</v>
      </c>
      <c r="AC7" s="6">
        <f t="shared" si="4"/>
        <v>0</v>
      </c>
      <c r="AD7" s="6">
        <f t="shared" si="5"/>
        <v>2.5210084033613445</v>
      </c>
      <c r="AE7" s="6">
        <f t="shared" si="6"/>
        <v>0</v>
      </c>
      <c r="AF7" s="6">
        <f t="shared" si="11"/>
        <v>2.5210084033613445</v>
      </c>
      <c r="AG7" s="6">
        <f t="shared" si="12"/>
        <v>0</v>
      </c>
      <c r="AH7" s="8">
        <f t="shared" si="7"/>
        <v>56644</v>
      </c>
      <c r="AI7" s="8">
        <f t="shared" si="7"/>
        <v>53824</v>
      </c>
      <c r="AJ7" s="8">
        <f t="shared" si="7"/>
        <v>56644</v>
      </c>
      <c r="AK7" s="8"/>
      <c r="AL7" s="6">
        <f t="shared" si="8"/>
        <v>0.00510204081632653</v>
      </c>
      <c r="AM7" s="6">
        <f t="shared" si="9"/>
        <v>0</v>
      </c>
      <c r="AN7" s="6">
        <f t="shared" si="10"/>
        <v>0.00510204081632653</v>
      </c>
    </row>
    <row r="8" spans="1:40" ht="18.75">
      <c r="A8" s="12">
        <v>255</v>
      </c>
      <c r="B8" s="22">
        <f t="shared" si="0"/>
        <v>238</v>
      </c>
      <c r="C8" s="22">
        <v>255</v>
      </c>
      <c r="D8" s="22">
        <f t="shared" si="1"/>
        <v>17</v>
      </c>
      <c r="E8" s="22">
        <f t="shared" si="2"/>
        <v>0</v>
      </c>
      <c r="F8" s="13"/>
      <c r="G8" s="13"/>
      <c r="H8" s="13"/>
      <c r="I8" s="13"/>
      <c r="J8" s="13"/>
      <c r="K8" s="13"/>
      <c r="L8" s="13"/>
      <c r="M8" s="13"/>
      <c r="N8" s="13"/>
      <c r="O8" s="5"/>
      <c r="P8" s="5"/>
      <c r="Q8" s="5"/>
      <c r="R8" s="5"/>
      <c r="S8" s="5"/>
      <c r="T8" s="5"/>
      <c r="U8" s="5"/>
      <c r="V8" s="5"/>
      <c r="W8" s="5"/>
      <c r="X8" s="5"/>
      <c r="Y8" s="4"/>
      <c r="Z8" s="5">
        <f t="shared" si="3"/>
        <v>289</v>
      </c>
      <c r="AA8" s="5">
        <f t="shared" si="3"/>
        <v>0</v>
      </c>
      <c r="AB8" s="6">
        <f t="shared" si="4"/>
        <v>17</v>
      </c>
      <c r="AC8" s="6">
        <f t="shared" si="4"/>
        <v>0</v>
      </c>
      <c r="AD8" s="6">
        <f t="shared" si="5"/>
        <v>6.666666666666667</v>
      </c>
      <c r="AE8" s="6">
        <f t="shared" si="6"/>
        <v>0</v>
      </c>
      <c r="AF8" s="6">
        <f t="shared" si="11"/>
        <v>6.666666666666667</v>
      </c>
      <c r="AG8" s="6">
        <f t="shared" si="12"/>
        <v>0</v>
      </c>
      <c r="AH8" s="8">
        <f t="shared" si="7"/>
        <v>65025</v>
      </c>
      <c r="AI8" s="8">
        <f t="shared" si="7"/>
        <v>56644</v>
      </c>
      <c r="AJ8" s="8">
        <f t="shared" si="7"/>
        <v>65025</v>
      </c>
      <c r="AK8" s="8"/>
      <c r="AL8" s="6">
        <f t="shared" si="8"/>
        <v>0.0005536332179930795</v>
      </c>
      <c r="AM8" s="6">
        <f t="shared" si="9"/>
        <v>0</v>
      </c>
      <c r="AN8" s="6">
        <f t="shared" si="10"/>
        <v>0.0005536332179930795</v>
      </c>
    </row>
    <row r="9" spans="1:40" ht="18.75">
      <c r="A9" s="12">
        <v>261</v>
      </c>
      <c r="B9" s="22">
        <f t="shared" si="0"/>
        <v>255</v>
      </c>
      <c r="C9" s="22">
        <v>261</v>
      </c>
      <c r="D9" s="22">
        <f t="shared" si="1"/>
        <v>6</v>
      </c>
      <c r="E9" s="22">
        <f t="shared" si="2"/>
        <v>0</v>
      </c>
      <c r="F9" s="13"/>
      <c r="G9" s="13"/>
      <c r="H9" s="13"/>
      <c r="I9" s="13"/>
      <c r="J9" s="13"/>
      <c r="K9" s="13"/>
      <c r="L9" s="13"/>
      <c r="M9" s="13"/>
      <c r="N9" s="13"/>
      <c r="O9" s="5"/>
      <c r="P9" s="5"/>
      <c r="Q9" s="5"/>
      <c r="R9" s="5"/>
      <c r="S9" s="5"/>
      <c r="T9" s="5"/>
      <c r="U9" s="5"/>
      <c r="V9" s="5"/>
      <c r="W9" s="5"/>
      <c r="X9" s="5"/>
      <c r="Y9" s="4"/>
      <c r="Z9" s="5">
        <f t="shared" si="3"/>
        <v>36</v>
      </c>
      <c r="AA9" s="5">
        <f t="shared" si="3"/>
        <v>0</v>
      </c>
      <c r="AB9" s="6">
        <f t="shared" si="4"/>
        <v>6</v>
      </c>
      <c r="AC9" s="6">
        <f t="shared" si="4"/>
        <v>0</v>
      </c>
      <c r="AD9" s="6">
        <f t="shared" si="5"/>
        <v>2.2988505747126435</v>
      </c>
      <c r="AE9" s="6">
        <f t="shared" si="6"/>
        <v>0</v>
      </c>
      <c r="AF9" s="6">
        <f t="shared" si="11"/>
        <v>2.2988505747126435</v>
      </c>
      <c r="AG9" s="6">
        <f t="shared" si="12"/>
        <v>0</v>
      </c>
      <c r="AH9" s="8">
        <f t="shared" si="7"/>
        <v>68121</v>
      </c>
      <c r="AI9" s="8">
        <f t="shared" si="7"/>
        <v>65025</v>
      </c>
      <c r="AJ9" s="8">
        <f t="shared" si="7"/>
        <v>68121</v>
      </c>
      <c r="AK9" s="8"/>
      <c r="AL9" s="6">
        <f t="shared" si="8"/>
        <v>0.0047562425683709865</v>
      </c>
      <c r="AM9" s="6">
        <f t="shared" si="9"/>
        <v>1.4679761013490698E-05</v>
      </c>
      <c r="AN9" s="6">
        <f t="shared" si="10"/>
        <v>0.0047562425683709865</v>
      </c>
    </row>
    <row r="10" spans="1:40" ht="18.75">
      <c r="A10" s="12">
        <v>243</v>
      </c>
      <c r="B10" s="22">
        <f t="shared" si="0"/>
        <v>261</v>
      </c>
      <c r="C10" s="22">
        <v>244</v>
      </c>
      <c r="D10" s="22">
        <f t="shared" si="1"/>
        <v>-18</v>
      </c>
      <c r="E10" s="22">
        <f t="shared" si="2"/>
        <v>-1</v>
      </c>
      <c r="F10" s="13"/>
      <c r="G10" s="13"/>
      <c r="H10" s="13"/>
      <c r="I10" s="13"/>
      <c r="J10" s="13"/>
      <c r="K10" s="13"/>
      <c r="L10" s="13"/>
      <c r="M10" s="13"/>
      <c r="N10" s="13"/>
      <c r="O10" s="5"/>
      <c r="P10" s="5"/>
      <c r="Q10" s="5"/>
      <c r="R10" s="5"/>
      <c r="S10" s="5"/>
      <c r="T10" s="5"/>
      <c r="U10" s="5"/>
      <c r="V10" s="5"/>
      <c r="W10" s="5"/>
      <c r="X10" s="5"/>
      <c r="Y10" s="4"/>
      <c r="Z10" s="5">
        <f t="shared" si="3"/>
        <v>324</v>
      </c>
      <c r="AA10" s="5">
        <f t="shared" si="3"/>
        <v>1</v>
      </c>
      <c r="AB10" s="6">
        <f t="shared" si="4"/>
        <v>18</v>
      </c>
      <c r="AC10" s="6">
        <f t="shared" si="4"/>
        <v>1</v>
      </c>
      <c r="AD10" s="6">
        <f t="shared" si="5"/>
        <v>-7.407407407407407</v>
      </c>
      <c r="AE10" s="6">
        <f t="shared" si="6"/>
        <v>-0.411522633744856</v>
      </c>
      <c r="AF10" s="6">
        <f t="shared" si="11"/>
        <v>7.407407407407407</v>
      </c>
      <c r="AG10" s="6">
        <f t="shared" si="12"/>
        <v>0.411522633744856</v>
      </c>
      <c r="AH10" s="8">
        <f t="shared" si="7"/>
        <v>59049</v>
      </c>
      <c r="AI10" s="8">
        <f t="shared" si="7"/>
        <v>68121</v>
      </c>
      <c r="AJ10" s="8">
        <f t="shared" si="7"/>
        <v>59536</v>
      </c>
      <c r="AK10" s="8"/>
      <c r="AL10" s="6">
        <f t="shared" si="8"/>
        <v>0.00015241579027587256</v>
      </c>
      <c r="AM10" s="6">
        <f t="shared" si="9"/>
        <v>1.693508780843029E-05</v>
      </c>
      <c r="AN10" s="6">
        <f t="shared" si="10"/>
        <v>0.00015241579027587256</v>
      </c>
    </row>
    <row r="11" spans="1:40" ht="18.75">
      <c r="A11" s="12">
        <v>240</v>
      </c>
      <c r="B11" s="22">
        <f t="shared" si="0"/>
        <v>243</v>
      </c>
      <c r="C11" s="22">
        <v>241</v>
      </c>
      <c r="D11" s="22">
        <f t="shared" si="1"/>
        <v>-3</v>
      </c>
      <c r="E11" s="22">
        <f t="shared" si="2"/>
        <v>-1</v>
      </c>
      <c r="F11" s="13"/>
      <c r="G11" s="13"/>
      <c r="H11" s="13"/>
      <c r="I11" s="13"/>
      <c r="J11" s="13"/>
      <c r="K11" s="13"/>
      <c r="L11" s="13"/>
      <c r="M11" s="13"/>
      <c r="N11" s="13"/>
      <c r="O11" s="5"/>
      <c r="P11" s="5"/>
      <c r="Q11" s="5"/>
      <c r="R11" s="5"/>
      <c r="S11" s="5"/>
      <c r="T11" s="5"/>
      <c r="U11" s="5"/>
      <c r="V11" s="5"/>
      <c r="W11" s="5"/>
      <c r="X11" s="5"/>
      <c r="Y11" s="4"/>
      <c r="Z11" s="5">
        <f t="shared" si="3"/>
        <v>9</v>
      </c>
      <c r="AA11" s="5">
        <f t="shared" si="3"/>
        <v>1</v>
      </c>
      <c r="AB11" s="6">
        <f t="shared" si="4"/>
        <v>3</v>
      </c>
      <c r="AC11" s="6">
        <f t="shared" si="4"/>
        <v>1</v>
      </c>
      <c r="AD11" s="6">
        <f t="shared" si="5"/>
        <v>-1.25</v>
      </c>
      <c r="AE11" s="6">
        <f t="shared" si="6"/>
        <v>-0.4166666666666667</v>
      </c>
      <c r="AF11" s="6">
        <f t="shared" si="11"/>
        <v>1.25</v>
      </c>
      <c r="AG11" s="6">
        <f t="shared" si="12"/>
        <v>0.4166666666666667</v>
      </c>
      <c r="AH11" s="8">
        <f t="shared" si="7"/>
        <v>57600</v>
      </c>
      <c r="AI11" s="8">
        <f t="shared" si="7"/>
        <v>59049</v>
      </c>
      <c r="AJ11" s="8">
        <f t="shared" si="7"/>
        <v>58081</v>
      </c>
      <c r="AK11" s="8"/>
      <c r="AL11" s="6"/>
      <c r="AM11" s="6"/>
      <c r="AN11" s="6"/>
    </row>
    <row r="12" spans="1:40" ht="19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Z12" s="9">
        <f>SUM(Z5:Z11)</f>
        <v>1014</v>
      </c>
      <c r="AA12" s="9">
        <f>SUM(AA5:AA11)</f>
        <v>52</v>
      </c>
      <c r="AB12" s="9"/>
      <c r="AC12" s="9"/>
      <c r="AD12" s="9"/>
      <c r="AE12" s="9"/>
      <c r="AF12" s="9"/>
      <c r="AG12" s="9"/>
      <c r="AH12" s="9">
        <f>SUM(AH5:AH11)</f>
        <v>410439</v>
      </c>
      <c r="AI12" s="9">
        <f>SUM(AI5:AI11)</f>
        <v>410439</v>
      </c>
      <c r="AJ12" s="9">
        <f>SUM(AJ5:AJ11)</f>
        <v>415153</v>
      </c>
      <c r="AK12" s="11"/>
      <c r="AL12" s="20"/>
      <c r="AM12" s="20"/>
      <c r="AN12" s="20"/>
    </row>
    <row r="13" spans="1:14" ht="20.25" thickBot="1" thickTop="1">
      <c r="A13" s="25" t="s">
        <v>11</v>
      </c>
      <c r="B13" s="26"/>
      <c r="C13" s="26"/>
      <c r="D13" s="26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8.75">
      <c r="A14" s="12"/>
      <c r="B14" s="12"/>
      <c r="C14" s="12"/>
      <c r="D14" s="12"/>
      <c r="E14" s="12" t="s">
        <v>30</v>
      </c>
      <c r="F14" s="12" t="s">
        <v>33</v>
      </c>
      <c r="G14" s="12"/>
      <c r="H14" s="12"/>
      <c r="I14" s="12"/>
      <c r="J14" s="12"/>
      <c r="K14" s="12"/>
      <c r="L14" s="12"/>
      <c r="M14" s="12"/>
      <c r="N14" s="12"/>
    </row>
    <row r="15" spans="1:21" ht="18.75">
      <c r="A15" s="14" t="s">
        <v>12</v>
      </c>
      <c r="B15" s="12"/>
      <c r="C15" s="12"/>
      <c r="D15" s="12"/>
      <c r="E15" s="13">
        <f>AVERAGE(D5:D11)</f>
        <v>0</v>
      </c>
      <c r="F15" s="13">
        <f>AVERAGE(E5:E11)</f>
        <v>-1.4285714285714286</v>
      </c>
      <c r="G15" s="13"/>
      <c r="H15" s="13"/>
      <c r="I15" s="13"/>
      <c r="J15" s="13"/>
      <c r="K15" s="13"/>
      <c r="L15" s="13"/>
      <c r="M15" s="13"/>
      <c r="N15" s="13"/>
      <c r="O15" s="5"/>
      <c r="P15" s="5"/>
      <c r="Q15" s="5"/>
      <c r="R15" s="5"/>
      <c r="S15" s="5"/>
      <c r="T15" s="5"/>
      <c r="U15" s="5"/>
    </row>
    <row r="16" spans="1:21" ht="18.75">
      <c r="A16" s="14" t="s">
        <v>13</v>
      </c>
      <c r="B16" s="12"/>
      <c r="C16" s="12"/>
      <c r="D16" s="12"/>
      <c r="E16" s="13">
        <f>AVERAGE(Z5:Z11)</f>
        <v>144.85714285714286</v>
      </c>
      <c r="F16" s="13">
        <f>AVERAGE(AA5:AA11)</f>
        <v>7.428571428571429</v>
      </c>
      <c r="G16" s="13"/>
      <c r="H16" s="13"/>
      <c r="I16" s="13"/>
      <c r="J16" s="13"/>
      <c r="K16" s="13"/>
      <c r="L16" s="13"/>
      <c r="M16" s="13"/>
      <c r="N16" s="13"/>
      <c r="O16" s="5"/>
      <c r="P16" s="5"/>
      <c r="Q16" s="5"/>
      <c r="R16" s="5"/>
      <c r="S16" s="5"/>
      <c r="T16" s="5"/>
      <c r="U16" s="5"/>
    </row>
    <row r="17" spans="1:21" ht="18.75">
      <c r="A17" s="14" t="s">
        <v>14</v>
      </c>
      <c r="B17" s="12"/>
      <c r="C17" s="12"/>
      <c r="D17" s="12"/>
      <c r="E17" s="13">
        <f>AVERAGE(AB5:AB11)</f>
        <v>10.571428571428571</v>
      </c>
      <c r="F17" s="13">
        <f>AVERAGE(AC5:AC11)</f>
        <v>1.4285714285714286</v>
      </c>
      <c r="G17" s="13"/>
      <c r="H17" s="13"/>
      <c r="I17" s="13"/>
      <c r="J17" s="13"/>
      <c r="K17" s="13"/>
      <c r="L17" s="13"/>
      <c r="M17" s="13"/>
      <c r="N17" s="13"/>
      <c r="O17" s="5"/>
      <c r="P17" s="5"/>
      <c r="Q17" s="5"/>
      <c r="R17" s="5"/>
      <c r="S17" s="5"/>
      <c r="T17" s="5"/>
      <c r="U17" s="5"/>
    </row>
    <row r="18" spans="1:21" ht="18.75">
      <c r="A18" s="14" t="s">
        <v>15</v>
      </c>
      <c r="B18" s="12"/>
      <c r="C18" s="12"/>
      <c r="D18" s="12"/>
      <c r="E18" s="13">
        <f>AVERAGE(AD5:AD11)</f>
        <v>-0.12363757763641862</v>
      </c>
      <c r="F18" s="13">
        <f>AVERAGE(AE5:AE11)</f>
        <v>-0.6131227501643484</v>
      </c>
      <c r="G18" s="13"/>
      <c r="H18" s="13"/>
      <c r="I18" s="13"/>
      <c r="J18" s="13"/>
      <c r="K18" s="13"/>
      <c r="L18" s="13"/>
      <c r="M18" s="13"/>
      <c r="N18" s="13"/>
      <c r="O18" s="5"/>
      <c r="P18" s="5"/>
      <c r="Q18" s="5"/>
      <c r="R18" s="5"/>
      <c r="S18" s="5"/>
      <c r="T18" s="5"/>
      <c r="U18" s="5"/>
    </row>
    <row r="19" spans="1:21" ht="18.75">
      <c r="A19" s="14" t="s">
        <v>20</v>
      </c>
      <c r="B19" s="12"/>
      <c r="C19" s="12"/>
      <c r="D19" s="12"/>
      <c r="E19" s="13">
        <f>AVERAGE(AF5:AF11)</f>
        <v>4.3907237224391675</v>
      </c>
      <c r="F19" s="13">
        <f>AVERAGE(AG5:AG11)</f>
        <v>0.6131227501643484</v>
      </c>
      <c r="G19" s="13"/>
      <c r="H19" s="13"/>
      <c r="I19" s="13"/>
      <c r="J19" s="13"/>
      <c r="K19" s="13"/>
      <c r="L19" s="13"/>
      <c r="M19" s="13"/>
      <c r="N19" s="13"/>
      <c r="O19" s="5"/>
      <c r="P19" s="5"/>
      <c r="Q19" s="5"/>
      <c r="R19" s="5"/>
      <c r="S19" s="5"/>
      <c r="T19" s="5"/>
      <c r="U19" s="5"/>
    </row>
    <row r="20" spans="1:21" ht="18.75">
      <c r="A20" s="14" t="s">
        <v>16</v>
      </c>
      <c r="B20" s="12"/>
      <c r="C20" s="12"/>
      <c r="D20" s="12"/>
      <c r="E20" s="13">
        <f>SQRT(Z12)/(SQRT(AI12)+SQRT(AH12))</f>
        <v>0.024852190354985187</v>
      </c>
      <c r="F20" s="13">
        <f>SQRT(AA12)/(SQRT(AJ12)+SQRT(AH12))</f>
        <v>0.005611845499387483</v>
      </c>
      <c r="G20" s="13"/>
      <c r="H20" s="13"/>
      <c r="I20" s="13"/>
      <c r="J20" s="13"/>
      <c r="K20" s="13"/>
      <c r="L20" s="13"/>
      <c r="M20" s="13"/>
      <c r="N20" s="13"/>
      <c r="O20" s="5"/>
      <c r="P20" s="5"/>
      <c r="Q20" s="5"/>
      <c r="R20" s="5"/>
      <c r="S20" s="5"/>
      <c r="T20" s="5"/>
      <c r="U20" s="5"/>
    </row>
    <row r="21" spans="1:21" ht="18.75">
      <c r="A21" s="14" t="s">
        <v>17</v>
      </c>
      <c r="B21" s="12"/>
      <c r="C21" s="12"/>
      <c r="D21" s="12"/>
      <c r="E21" s="13">
        <f>SQRT(SUM(AL5:AL10)/SUM(AN5:AN10))</f>
        <v>1</v>
      </c>
      <c r="F21" s="13">
        <f>SQRT(SUM(AM5:AM10)/SUM(AN5:AN10))</f>
        <v>0.2838981528107496</v>
      </c>
      <c r="G21" s="13"/>
      <c r="H21" s="13"/>
      <c r="I21" s="13"/>
      <c r="J21" s="13"/>
      <c r="K21" s="13"/>
      <c r="L21" s="13"/>
      <c r="M21" s="13"/>
      <c r="N21" s="13"/>
      <c r="O21" s="5"/>
      <c r="P21" s="5"/>
      <c r="Q21" s="5"/>
      <c r="R21" s="5"/>
      <c r="S21" s="5"/>
      <c r="T21" s="5"/>
      <c r="U21" s="5"/>
    </row>
    <row r="22" spans="1:14" ht="18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</sheetData>
  <mergeCells count="2">
    <mergeCell ref="AL2:AN2"/>
    <mergeCell ref="AH2:AJ2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cmip</cp:lastModifiedBy>
  <cp:lastPrinted>2006-10-20T09:32:41Z</cp:lastPrinted>
  <dcterms:created xsi:type="dcterms:W3CDTF">2006-10-14T17:43:05Z</dcterms:created>
  <dcterms:modified xsi:type="dcterms:W3CDTF">2006-10-20T10:44:28Z</dcterms:modified>
  <cp:category/>
  <cp:version/>
  <cp:contentType/>
  <cp:contentStatus/>
</cp:coreProperties>
</file>